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веб-сайт\Баланс 2018\"/>
    </mc:Choice>
  </mc:AlternateContent>
  <xr:revisionPtr revIDLastSave="0" documentId="8_{9D87657C-B00B-4790-8626-D2F333BBA328}" xr6:coauthVersionLast="45" xr6:coauthVersionMax="45" xr10:uidLastSave="{00000000-0000-0000-0000-000000000000}"/>
  <bookViews>
    <workbookView xWindow="-120" yWindow="-120" windowWidth="20730" windowHeight="11160" tabRatio="635" xr2:uid="{00000000-000D-0000-FFFF-FFFF00000000}"/>
  </bookViews>
  <sheets>
    <sheet name="баланс" sheetId="2" r:id="rId1"/>
    <sheet name="актив" sheetId="3" r:id="rId2"/>
    <sheet name="пасив" sheetId="4" r:id="rId3"/>
    <sheet name="пасив " sheetId="36" r:id="rId4"/>
    <sheet name="Мол.нат" sheetId="5" r:id="rId5"/>
    <sheet name="м1" sheetId="6" r:id="rId6"/>
    <sheet name="м2" sheetId="37" r:id="rId7"/>
    <sheet name="Форма-2а" sheetId="7" r:id="rId8"/>
    <sheet name="Лист1" sheetId="38" r:id="rId9"/>
    <sheet name="спр.ф-э.сос " sheetId="10" r:id="rId10"/>
    <sheet name="76,3" sheetId="14" r:id="rId11"/>
    <sheet name="д.к. 60ян." sheetId="15" r:id="rId12"/>
    <sheet name="деб.62ян." sheetId="16" r:id="rId13"/>
    <sheet name="Давр хараж." sheetId="17" r:id="rId14"/>
    <sheet name="д.к. 71ок. " sheetId="19" r:id="rId15"/>
    <sheet name="1-илова " sheetId="23" r:id="rId16"/>
    <sheet name="соб.кап" sheetId="24" r:id="rId17"/>
    <sheet name="от.о соб.кап" sheetId="25" r:id="rId18"/>
    <sheet name="ден.пот." sheetId="26" r:id="rId19"/>
    <sheet name="отч.о ден.пот" sheetId="27" r:id="rId20"/>
    <sheet name="движ.валют.сред." sheetId="28" r:id="rId21"/>
    <sheet name="движ.осн.сред" sheetId="29" r:id="rId22"/>
    <sheet name="отч.о движ.ос.сред " sheetId="30" r:id="rId23"/>
    <sheet name="Давр хараж. (2)" sheetId="35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7" l="1"/>
  <c r="E38" i="7"/>
  <c r="D33" i="3"/>
  <c r="D45" i="3"/>
  <c r="D35" i="4"/>
  <c r="D12" i="36"/>
  <c r="D13" i="36" s="1"/>
  <c r="F9" i="6"/>
  <c r="E15" i="6"/>
  <c r="E27" i="6"/>
  <c r="E2" i="37" s="1"/>
  <c r="E5" i="37" s="1"/>
  <c r="C8" i="6"/>
  <c r="C15" i="6" s="1"/>
  <c r="C27" i="6" s="1"/>
  <c r="C2" i="37" s="1"/>
  <c r="C5" i="37" s="1"/>
  <c r="E8" i="6"/>
  <c r="C35" i="4"/>
  <c r="D22" i="4"/>
  <c r="C22" i="4"/>
  <c r="C12" i="36" s="1"/>
  <c r="C13" i="36" s="1"/>
  <c r="D20" i="4"/>
  <c r="C20" i="4"/>
  <c r="C45" i="3"/>
  <c r="C26" i="3"/>
  <c r="C9" i="4" s="1"/>
  <c r="C33" i="3"/>
  <c r="D26" i="3"/>
  <c r="D9" i="4" s="1"/>
  <c r="C8" i="3"/>
  <c r="C24" i="3" s="1"/>
  <c r="D8" i="3"/>
  <c r="D24" i="3" s="1"/>
  <c r="D10" i="4" s="1"/>
  <c r="G25" i="38"/>
  <c r="E25" i="38"/>
  <c r="D27" i="6"/>
  <c r="D8" i="6"/>
  <c r="C32" i="37"/>
  <c r="E32" i="37"/>
  <c r="D9" i="6"/>
  <c r="D70" i="35"/>
  <c r="F11" i="30"/>
  <c r="L11" i="30" s="1"/>
  <c r="J11" i="30"/>
  <c r="K11" i="30"/>
  <c r="F13" i="30"/>
  <c r="L13" i="30" s="1"/>
  <c r="J13" i="30"/>
  <c r="K13" i="30"/>
  <c r="F15" i="30"/>
  <c r="L15" i="30" s="1"/>
  <c r="J15" i="30"/>
  <c r="K15" i="30"/>
  <c r="F16" i="30"/>
  <c r="L16" i="30" s="1"/>
  <c r="J16" i="30"/>
  <c r="K16" i="30"/>
  <c r="F18" i="30"/>
  <c r="L18" i="30" s="1"/>
  <c r="J18" i="30"/>
  <c r="K18" i="30"/>
  <c r="F19" i="30"/>
  <c r="L19" i="30" s="1"/>
  <c r="J19" i="30"/>
  <c r="K19" i="30"/>
  <c r="F20" i="30"/>
  <c r="L20" i="30" s="1"/>
  <c r="J20" i="30"/>
  <c r="K20" i="30"/>
  <c r="J21" i="30"/>
  <c r="K21" i="30"/>
  <c r="C9" i="27"/>
  <c r="D33" i="27" s="1"/>
  <c r="D9" i="27"/>
  <c r="C19" i="27"/>
  <c r="C10" i="4" l="1"/>
</calcChain>
</file>

<file path=xl/sharedStrings.xml><?xml version="1.0" encoding="utf-8"?>
<sst xmlns="http://schemas.openxmlformats.org/spreadsheetml/2006/main" count="1107" uniqueCount="786">
  <si>
    <t xml:space="preserve">Бюджетга туловларнинг кечиктирилганлиги учун молиявий жазолар
Финансовые санкции за просроченные платежи в бюджет </t>
  </si>
  <si>
    <t xml:space="preserve">Жами бюджетга туловлар    суммаси (280дан470сатргача,291 сатрлардан ташкари)  
Всеге сумма платежей в бюджет (стр. с 280 по 470 кроме стр. 291)                                                                                                          </t>
  </si>
  <si>
    <t>Ободонлаштириш ва ижтимоий инфратузилмани 
ривожлантириш солиги.
Налог на благоустройство и развитие социальной инфраструктуры.</t>
  </si>
  <si>
    <t>Корхона</t>
  </si>
  <si>
    <t>(наименование предприятия)</t>
  </si>
  <si>
    <t>Вилоят, шахар</t>
  </si>
  <si>
    <t>Налоговой инспекции _______________________________________ района</t>
  </si>
  <si>
    <t>По состоянию на _________________________________________ 20___ года</t>
  </si>
  <si>
    <t>Бешарик телеком</t>
  </si>
  <si>
    <t>(корхона номи)</t>
  </si>
  <si>
    <t>Тар-тиб рака-ми №№ п/п</t>
  </si>
  <si>
    <t>Умумий карзлар
Общие долженности</t>
  </si>
  <si>
    <t>Жумладан республикадан ташкаридаги.
В т. ч. за пределами республики</t>
  </si>
  <si>
    <t>ДЕБИТОРЛИК ВА КРЕДИТОРЛИК КАРЗЛАР ХАКИДА МАЪЛУМОТНОМА</t>
  </si>
  <si>
    <t>Умумий карзлардан 
муддати утган 
Оби. просроч. задолженности</t>
  </si>
  <si>
    <t>Дебитор, кредитор, вазирлик
идора, концерн, корхона ва 
бошкаларнинг номлари
Наименование министерств, ведомоств, конуернов, педприятий и других 
кредиторов, дебиторов</t>
  </si>
  <si>
    <t>РАХБАР</t>
  </si>
  <si>
    <t>РУКОВОДИТЕЛЬ _______________________________</t>
  </si>
  <si>
    <t>БОШ  БУХГАЛТЕР</t>
  </si>
  <si>
    <r>
      <t xml:space="preserve">Област, город   </t>
    </r>
    <r>
      <rPr>
        <u/>
        <sz val="10"/>
        <rFont val="Times New Roman Cyr"/>
        <charset val="204"/>
      </rPr>
      <t xml:space="preserve"> Фаргона вилояти   Бешарик шахри</t>
    </r>
  </si>
  <si>
    <r>
      <t>____________</t>
    </r>
    <r>
      <rPr>
        <u/>
        <sz val="10"/>
        <rFont val="Times New Roman Cyr"/>
        <charset val="204"/>
      </rPr>
      <t xml:space="preserve">Бешарик     </t>
    </r>
    <r>
      <rPr>
        <sz val="10"/>
        <rFont val="Times New Roman Cyr"/>
        <family val="1"/>
        <charset val="204"/>
      </rPr>
      <t>__________________туман солик идорасига</t>
    </r>
  </si>
  <si>
    <t>Дт</t>
  </si>
  <si>
    <t>Кт</t>
  </si>
  <si>
    <t>ГЛ.  БУХГАЛТЕР __________________________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</si>
  <si>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</si>
  <si>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</si>
  <si>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</si>
  <si>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</si>
  <si>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</si>
  <si>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</si>
  <si>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</si>
  <si>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</si>
  <si>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</si>
  <si>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ПАССИВ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</si>
  <si>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</si>
  <si>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</si>
  <si>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</si>
  <si>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</si>
  <si>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</si>
  <si>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</si>
  <si>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</si>
  <si>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</si>
  <si>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</si>
  <si>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Бош хисобчи:</t>
  </si>
  <si>
    <t>МАЪЛУМОТНОМА</t>
  </si>
  <si>
    <t xml:space="preserve">Езувлвр  мазмуни </t>
  </si>
  <si>
    <t>суммаси               (минг сум)</t>
  </si>
  <si>
    <t>Узбекистон Республикаси  Молия вазирлигининг 2002 йил  07февралдаги  31-сон буйруга 2-сонли илова УзРАВ томонидан 2002 йил 19 мартида руйхатга олинган №1117.</t>
  </si>
  <si>
    <t>Хусусий капитал тугрисида хисобот</t>
  </si>
  <si>
    <t>Корхона, ташкилот</t>
  </si>
  <si>
    <t>Кодлар 0710001</t>
  </si>
  <si>
    <t>ОКУД буйича 5-шакл</t>
  </si>
  <si>
    <t xml:space="preserve">Давлат мулкини бошкариш органи :  </t>
  </si>
  <si>
    <t>Сана, (йил,ой,кун)</t>
  </si>
  <si>
    <t>ДАК "Узбекенгилсаноат"</t>
  </si>
  <si>
    <t>ОКПО буйича</t>
  </si>
  <si>
    <t>ОКНХ буйича</t>
  </si>
  <si>
    <t>Назоратдаги микдор</t>
  </si>
  <si>
    <t>Топшириш муддати</t>
  </si>
  <si>
    <r>
      <t xml:space="preserve">Тармок (фаолият тури) </t>
    </r>
    <r>
      <rPr>
        <b/>
        <sz val="12"/>
        <rFont val="Times New Roman Cyr"/>
        <family val="1"/>
        <charset val="204"/>
      </rPr>
      <t>ишлаб чикариш</t>
    </r>
  </si>
  <si>
    <t>По _________________на  ______________  20___ год.</t>
  </si>
  <si>
    <r>
      <t xml:space="preserve">Манзилгох:  </t>
    </r>
    <r>
      <rPr>
        <b/>
        <sz val="12"/>
        <rFont val="Times New Roman Cyr"/>
        <family val="1"/>
        <charset val="204"/>
      </rPr>
      <t>Бешарик ш. олтин-Водий 148 уй.</t>
    </r>
  </si>
  <si>
    <t>Отчет о собственном капитале</t>
  </si>
  <si>
    <t>Показатель</t>
  </si>
  <si>
    <t>№ стр.</t>
  </si>
  <si>
    <t>Уставный капитал</t>
  </si>
  <si>
    <t>Добавленный капитал</t>
  </si>
  <si>
    <t>Резервный капитал</t>
  </si>
  <si>
    <t>Нераспре-деленная прибыль</t>
  </si>
  <si>
    <t>Убытки, не покрытые собственным капиталом</t>
  </si>
  <si>
    <t>Итого</t>
  </si>
  <si>
    <t>Остаток на начало года</t>
  </si>
  <si>
    <t xml:space="preserve">Прирост собственного (акционерного) капитала </t>
  </si>
  <si>
    <t>Эмиссия ценных бумаг</t>
  </si>
  <si>
    <t>Переоценка основных фондов</t>
  </si>
  <si>
    <t>Отчисления в резерв</t>
  </si>
  <si>
    <t>Прибыль / убыток текущего года</t>
  </si>
  <si>
    <t>Дивиденды</t>
  </si>
  <si>
    <t>Остаток на конец отчетного года</t>
  </si>
  <si>
    <t xml:space="preserve">СПРАВОЧНО: Внесено на конец отчетного периода взносов в уставный капитал </t>
  </si>
  <si>
    <t>Количество выпущенных акций, шт.</t>
  </si>
  <si>
    <t>привилегированных</t>
  </si>
  <si>
    <t>101</t>
  </si>
  <si>
    <t>обыкновенных</t>
  </si>
  <si>
    <t>102</t>
  </si>
  <si>
    <t>Стоимость акций</t>
  </si>
  <si>
    <t>112</t>
  </si>
  <si>
    <t>Количество акций в обращении, шт.</t>
  </si>
  <si>
    <t>121</t>
  </si>
  <si>
    <t>122</t>
  </si>
  <si>
    <t>Пул окимлари тугрисидаги хисобот</t>
  </si>
  <si>
    <t>ОКУД буйича 4-шакл</t>
  </si>
  <si>
    <t>Отчет о денежных потоках</t>
  </si>
  <si>
    <t>Расход</t>
  </si>
  <si>
    <t>Приход</t>
  </si>
  <si>
    <t>I. Денежные потоки от хозяйственной деятельности</t>
  </si>
  <si>
    <t>Деньги, полученные от покупателей</t>
  </si>
  <si>
    <t>Деньги, выплаченные поставщикам</t>
  </si>
  <si>
    <t>Деньги, выплаченные служащим</t>
  </si>
  <si>
    <t>Другие денежные выплаты и поступления</t>
  </si>
  <si>
    <t>013</t>
  </si>
  <si>
    <t>ИТОГО: чистый денежный приток / отток от хозяйственной деятельности       (010+011+012+013)</t>
  </si>
  <si>
    <t>014</t>
  </si>
  <si>
    <t>II. Прибыль на инвестиции и финансовые вложения</t>
  </si>
  <si>
    <t>Проценты полученные</t>
  </si>
  <si>
    <t>Проценты выплаченные</t>
  </si>
  <si>
    <t>Дивиденды полученные</t>
  </si>
  <si>
    <t>Дивиденды выплаченные</t>
  </si>
  <si>
    <t>023</t>
  </si>
  <si>
    <t>ИТОГО: чистый денежный приток / отток от прибыли на инвестиции и обслуживания финансов       (020+021+022+023)</t>
  </si>
  <si>
    <t>024</t>
  </si>
  <si>
    <t>III. Налогообложение</t>
  </si>
  <si>
    <t>Налог на доход / прибыль уплаченный</t>
  </si>
  <si>
    <t>Прочие налоги выплаченные</t>
  </si>
  <si>
    <t>031</t>
  </si>
  <si>
    <t>ИТОГО: налоги уплаченные    (030+031)</t>
  </si>
  <si>
    <t>032</t>
  </si>
  <si>
    <t>IV. Инвестиционная деятельность</t>
  </si>
  <si>
    <t>Приобретение и продажа нематериальных активов</t>
  </si>
  <si>
    <t>Приобретение и продажа долгосрочных материальных активов</t>
  </si>
  <si>
    <t>041</t>
  </si>
  <si>
    <t>Приобретенные и вложенные долгосрочные и краткосрочные вложения</t>
  </si>
  <si>
    <t>042</t>
  </si>
  <si>
    <t>043</t>
  </si>
  <si>
    <t>ВСЕГО: чистый денежный приток / отток до финансирования</t>
  </si>
  <si>
    <t>044</t>
  </si>
  <si>
    <t>V. Финансовая деятельность</t>
  </si>
  <si>
    <t>Поступления от выпуска акций на капитал</t>
  </si>
  <si>
    <t>Поступления от долгосрочных и краткосрочных займов (ссуд)</t>
  </si>
  <si>
    <t>051</t>
  </si>
  <si>
    <t>Поступления и выплаты по арендным обязательствам</t>
  </si>
  <si>
    <t>052</t>
  </si>
  <si>
    <t>ИТОГО: чистый денежный приток / отток от прибыли от финансовой деятельности         (050+051+052)</t>
  </si>
  <si>
    <t>053</t>
  </si>
  <si>
    <t>Чистый прирост / уменьшение денег и денежных эквивалентов (044+045)</t>
  </si>
  <si>
    <t>Денежные средства и денежные эквиваленты на начало отчетного периода</t>
  </si>
  <si>
    <t>Денежные средства и денежные эквиваленты на конец отчетного периода</t>
  </si>
  <si>
    <r>
      <t>ИТОГО</t>
    </r>
    <r>
      <rPr>
        <sz val="11"/>
        <color indexed="58"/>
        <rFont val="Times New Roman Cyr"/>
        <family val="1"/>
        <charset val="204"/>
      </rPr>
      <t>: чистый денежный приток / отток от прибыли от инвестиционной деятельности         (040+041+042)</t>
    </r>
  </si>
  <si>
    <t>СПРАВКА О  ДВИЖЕНИИ ВАЛЮТНЫХ СРЕДСТВ</t>
  </si>
  <si>
    <t>Наименование  показателей</t>
  </si>
  <si>
    <t>Код  стр.</t>
  </si>
  <si>
    <t>Сумма</t>
  </si>
  <si>
    <t xml:space="preserve">Остаток на начало года </t>
  </si>
  <si>
    <t>Поступило всего</t>
  </si>
  <si>
    <t>В том числе</t>
  </si>
  <si>
    <t>а) Выручка от реализации</t>
  </si>
  <si>
    <t>б) проконвертировано</t>
  </si>
  <si>
    <t>в) полученный кредит</t>
  </si>
  <si>
    <t>103</t>
  </si>
  <si>
    <t xml:space="preserve">г) другие источники </t>
  </si>
  <si>
    <t>104</t>
  </si>
  <si>
    <t>Израсходавано Всего</t>
  </si>
  <si>
    <t xml:space="preserve">        В том числе:</t>
  </si>
  <si>
    <t>а) затраты включаемые в издержки производства (обращения)</t>
  </si>
  <si>
    <t>б) затраты на производственное развитие</t>
  </si>
  <si>
    <t>в)  выплаты  поставщикам</t>
  </si>
  <si>
    <t>г) выплаты по кредитам, включая проценты</t>
  </si>
  <si>
    <t>д) на другие цели</t>
  </si>
  <si>
    <t>Остаток на конец отчетного периода</t>
  </si>
  <si>
    <t>Асосий воситалар харакати тугрисидаги хисобот</t>
  </si>
  <si>
    <t>ОКУД буйича  3-шакл</t>
  </si>
  <si>
    <t>Отчет о движении основных средств</t>
  </si>
  <si>
    <t>№  стр.</t>
  </si>
  <si>
    <t>Первоначальная (восстановительная) стоимость</t>
  </si>
  <si>
    <t>Накопленная амортизация (износ)</t>
  </si>
  <si>
    <t>Остаточная стоимость</t>
  </si>
  <si>
    <t>остаток на начало года</t>
  </si>
  <si>
    <t>поступило</t>
  </si>
  <si>
    <t>выбыло</t>
  </si>
  <si>
    <t>остаток на конец года</t>
  </si>
  <si>
    <t>на начало года</t>
  </si>
  <si>
    <t>на конец года</t>
  </si>
  <si>
    <t>Здания</t>
  </si>
  <si>
    <t>0</t>
  </si>
  <si>
    <t>Сооружения</t>
  </si>
  <si>
    <t>Передаточные устройства</t>
  </si>
  <si>
    <t>158</t>
  </si>
  <si>
    <t>Машины и оборудование</t>
  </si>
  <si>
    <t>а) силовые машины и  оборудование</t>
  </si>
  <si>
    <t>б) передаточные машины и оборудование</t>
  </si>
  <si>
    <t>в) устройства и лабораторное оборудование</t>
  </si>
  <si>
    <t>г) вычислительная техника</t>
  </si>
  <si>
    <t>д) прочие машины и оборудование</t>
  </si>
  <si>
    <t>045</t>
  </si>
  <si>
    <t>Транспортные средства</t>
  </si>
  <si>
    <t>Инструмент</t>
  </si>
  <si>
    <t>Производственный инвентарь и принадлежности</t>
  </si>
  <si>
    <t>Хозяйственный инвентарь</t>
  </si>
  <si>
    <t>Рабочий и продуктивный скот</t>
  </si>
  <si>
    <t>Многолетние насаждение</t>
  </si>
  <si>
    <t>Капитальные затраты по улучшению земель (без сооружений)</t>
  </si>
  <si>
    <t>Прочие основные фонды</t>
  </si>
  <si>
    <t>ВСЕГО:</t>
  </si>
  <si>
    <t xml:space="preserve">   производственые </t>
  </si>
  <si>
    <t>131</t>
  </si>
  <si>
    <t xml:space="preserve">   непроизводственные</t>
  </si>
  <si>
    <t>132</t>
  </si>
  <si>
    <t>Незавершенное строительство</t>
  </si>
  <si>
    <t>х</t>
  </si>
  <si>
    <t>СПРАВОЧНО: Приобретение:</t>
  </si>
  <si>
    <t xml:space="preserve">   за счет собственных средств</t>
  </si>
  <si>
    <t xml:space="preserve">   за счет кредитов банка</t>
  </si>
  <si>
    <t>152</t>
  </si>
  <si>
    <t xml:space="preserve">   за счет других заемных средств</t>
  </si>
  <si>
    <t>153</t>
  </si>
  <si>
    <t>ОС, сданные в аренду</t>
  </si>
  <si>
    <t>491</t>
  </si>
  <si>
    <t>492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</si>
  <si>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</si>
  <si>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</si>
  <si>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</si>
  <si>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</si>
  <si>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</si>
  <si>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</si>
  <si>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</si>
  <si>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</si>
  <si>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</si>
  <si>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</si>
  <si>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</si>
  <si>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601</t>
  </si>
  <si>
    <t>602</t>
  </si>
  <si>
    <t>610</t>
  </si>
  <si>
    <t>620</t>
  </si>
  <si>
    <t>630</t>
  </si>
  <si>
    <t>640</t>
  </si>
  <si>
    <t>650</t>
  </si>
  <si>
    <t xml:space="preserve">Ташкилотлар номи
</t>
  </si>
  <si>
    <t>Бешарик Дехкон бозори МЧЖ раиси:</t>
  </si>
  <si>
    <t>Бош хисобчи</t>
  </si>
  <si>
    <t>А.Боратов.</t>
  </si>
  <si>
    <t>Д.Яхшибоев.</t>
  </si>
  <si>
    <t>Муддати утган</t>
  </si>
  <si>
    <t>Пайдо  булган санаси</t>
  </si>
  <si>
    <t>Бешарик туман Дехкон бозорида  2014 йил 01 октябр холатига булган Дебиторлик ва Кридиторлик карзи тугрисида
 МАЪЛУМОТ</t>
  </si>
  <si>
    <t>660</t>
  </si>
  <si>
    <t>670</t>
  </si>
  <si>
    <t>680</t>
  </si>
  <si>
    <t>690</t>
  </si>
  <si>
    <t>700</t>
  </si>
  <si>
    <t>710</t>
  </si>
  <si>
    <t>720</t>
  </si>
  <si>
    <t>730</t>
  </si>
  <si>
    <t>740</t>
  </si>
  <si>
    <t>750</t>
  </si>
  <si>
    <t>760</t>
  </si>
  <si>
    <t>770</t>
  </si>
  <si>
    <t>780</t>
  </si>
  <si>
    <t xml:space="preserve">                                                      Рахбар</t>
  </si>
  <si>
    <t xml:space="preserve">                                                     Бош хисобчи</t>
  </si>
  <si>
    <t>"BESH-KRAFT-EX" ОАЖ</t>
  </si>
  <si>
    <t>Сатр коди Код строки</t>
  </si>
  <si>
    <t>Даромадлар          (фойда) Доходы (прибыль)</t>
  </si>
  <si>
    <t>Даромадлар          (фойда)            Доходы (прибыль)</t>
  </si>
  <si>
    <t>Сотиш харажатлари                                                                                              Расходы по реализации</t>
  </si>
  <si>
    <t>Маъмурий харажатлар                                                                                             Административные расходы</t>
  </si>
  <si>
    <t>Р А С Ш И Ф Р О В К А.</t>
  </si>
  <si>
    <t>Узб.Лихтинштейн«BESH-KRAFT-EX»  ОАЖ  Кушма корхонасида</t>
  </si>
  <si>
    <t>Нима учун</t>
  </si>
  <si>
    <t xml:space="preserve">Жамият рахбар ходимлари </t>
  </si>
  <si>
    <t>ойлик маоши соцстрах б-н</t>
  </si>
  <si>
    <t>Ч.Ф.Юлинтер</t>
  </si>
  <si>
    <t>брокерлик хизмати</t>
  </si>
  <si>
    <t xml:space="preserve">Ишчи ва хизматчилар </t>
  </si>
  <si>
    <t>Пенсияга кушимча(возмеш)</t>
  </si>
  <si>
    <t>УПР  ГТК  РУЗ</t>
  </si>
  <si>
    <t xml:space="preserve"> ____________________________________________________ 1 июль  2008 йил холатига дебитор ва кредитор карзлар руйхати .                                                                                        76,3  счети буйича</t>
  </si>
  <si>
    <t xml:space="preserve">Бош директор                                                                           </t>
  </si>
  <si>
    <t xml:space="preserve">       60 счет буйича  ___________________________________  холатига  Кредиторлар.</t>
  </si>
  <si>
    <t xml:space="preserve">  60- счет буйича _____________________________ холатига  Дебиторлар.</t>
  </si>
  <si>
    <t xml:space="preserve">       64 счет буйича  ___________________________ холатига  Кредиторлар.(аванс тулов)</t>
  </si>
  <si>
    <t xml:space="preserve">Рахбар:                    </t>
  </si>
  <si>
    <t xml:space="preserve">Бош  хисобчи:               </t>
  </si>
  <si>
    <t>62 счет буйича  ______________________ холатига Дебиторлар.</t>
  </si>
  <si>
    <t xml:space="preserve">                                                 Директори :                  </t>
  </si>
  <si>
    <t>_____________________________________________________________________</t>
  </si>
  <si>
    <t>________________________ учун  Давр  харажатлари.   (Расходы периода)</t>
  </si>
  <si>
    <t>71 счет буйича ___________________________ холатига Дебиторлар,Кредиторлар</t>
  </si>
  <si>
    <t xml:space="preserve">                                  Директори :                  </t>
  </si>
  <si>
    <t xml:space="preserve">Директори:: </t>
  </si>
  <si>
    <t xml:space="preserve">1-иловага асосан соликга кайта тортиладиган базага                                        кушилувчи харажатлар.  ___________   учун </t>
  </si>
  <si>
    <t>__________йил учун</t>
  </si>
  <si>
    <t xml:space="preserve">Манзилгох:  </t>
  </si>
  <si>
    <t>__________ УЧУН</t>
  </si>
  <si>
    <t>декларация  хизмати</t>
  </si>
  <si>
    <t>Бешарик телекомун.богламаси</t>
  </si>
  <si>
    <t>Телефон хизмати учун</t>
  </si>
  <si>
    <t>Республика йул фонди</t>
  </si>
  <si>
    <t>1,5% ажратма</t>
  </si>
  <si>
    <t>"ВАКТ" Миллий депозитарияси</t>
  </si>
  <si>
    <t>Бажарилган ишлар учун</t>
  </si>
  <si>
    <t>Идора учун</t>
  </si>
  <si>
    <t>Канц. Тов.материаллар</t>
  </si>
  <si>
    <t>Республика бюджети</t>
  </si>
  <si>
    <t>Мол-мулк солиги</t>
  </si>
  <si>
    <t>Пенсия жамгармаси</t>
  </si>
  <si>
    <t>0,7% ажратма</t>
  </si>
  <si>
    <t>Рахбар ходимлар</t>
  </si>
  <si>
    <t>Сафар харажатлари</t>
  </si>
  <si>
    <t>Идора инвентарлари</t>
  </si>
  <si>
    <t>Эскириш</t>
  </si>
  <si>
    <t>фойдаланилган газ у-н</t>
  </si>
  <si>
    <t>мактабни ривожлан.фонди</t>
  </si>
  <si>
    <t>эл.энергия учун</t>
  </si>
  <si>
    <t>Куриклаш булими</t>
  </si>
  <si>
    <t>куриклаш хизмати у-н</t>
  </si>
  <si>
    <t>Ахборот-Маслахат</t>
  </si>
  <si>
    <t xml:space="preserve">Ч.П.Маткаримов    </t>
  </si>
  <si>
    <t>ахборот хизмати у-н</t>
  </si>
  <si>
    <t>Бешарик  Аудит</t>
  </si>
  <si>
    <t>аудит хизмати</t>
  </si>
  <si>
    <t>Х.Т. Абдуллаев Ахрор</t>
  </si>
  <si>
    <t>Бешарик туман ДСИ</t>
  </si>
  <si>
    <t>сув учун тулов</t>
  </si>
  <si>
    <t>OOO"TAT-REESTR"</t>
  </si>
  <si>
    <t>Бешарик тонги</t>
  </si>
  <si>
    <t>эълон учун</t>
  </si>
  <si>
    <t>15 модда</t>
  </si>
  <si>
    <t>Фаргона  вилоят хужалик суди</t>
  </si>
  <si>
    <t>Б.К. жарима</t>
  </si>
  <si>
    <t>ООО "Транс-Долина"</t>
  </si>
  <si>
    <t>устама</t>
  </si>
  <si>
    <t>улгургиржи сав.рухс.ол.у.н</t>
  </si>
  <si>
    <t>Бешарик Миллий банк</t>
  </si>
  <si>
    <t>банк хизмати</t>
  </si>
  <si>
    <t>пенсияга кетганда.бер.1мар.</t>
  </si>
  <si>
    <t>Тайёр махсулот сотиш булими</t>
  </si>
  <si>
    <t>сотиш харажатлари</t>
  </si>
  <si>
    <t>Кукон   ССМ</t>
  </si>
  <si>
    <t>Фаргона вилоят  ИИБ</t>
  </si>
  <si>
    <t>техосмотр учун</t>
  </si>
  <si>
    <t>СП Уздунробита  Кукон</t>
  </si>
  <si>
    <t>уяли телефон хизмати учун</t>
  </si>
  <si>
    <t>Тех-ПД-2  Кукон</t>
  </si>
  <si>
    <t>темир йул хизмати учун</t>
  </si>
  <si>
    <t>OOO"RIKO-TRANS"</t>
  </si>
  <si>
    <t>Завод  Эталон   МЧЖ</t>
  </si>
  <si>
    <t>Мин-во энергетики электрофикации  РУЗ</t>
  </si>
  <si>
    <t>за недабор эл.энергия</t>
  </si>
  <si>
    <t>меёрдан ошик таътил</t>
  </si>
  <si>
    <t>Фаргона  экспертиза</t>
  </si>
  <si>
    <t>МХБ  ишчилари</t>
  </si>
  <si>
    <t>"Беш-Крафт-экс"кушма корхонаси омборидаги</t>
  </si>
  <si>
    <t>чириган тола хисобдан чикарилди</t>
  </si>
  <si>
    <t>ТНП-ПРОМ  МЧЖ</t>
  </si>
  <si>
    <t>Давр харажатлари</t>
  </si>
  <si>
    <t xml:space="preserve">BESH-KRAFT-EX  ОАЖ  </t>
  </si>
  <si>
    <t>бош директори:</t>
  </si>
  <si>
    <t>Д.Абдуллаев</t>
  </si>
  <si>
    <t>Бош бухгалтер:</t>
  </si>
  <si>
    <t>М.Дехконов.</t>
  </si>
  <si>
    <t>Бошка операцион харажатлар                                                                         Прочие операционные расходы</t>
  </si>
  <si>
    <t>Йул фонди</t>
  </si>
  <si>
    <t>Мактаб фондига</t>
  </si>
  <si>
    <t>Касаба уюшма бадали</t>
  </si>
  <si>
    <t>Иш хакидан ушланган туловлар</t>
  </si>
  <si>
    <t>Тайёрлов савдо корхонаси</t>
  </si>
  <si>
    <t>50%ли ажратма</t>
  </si>
  <si>
    <t>Жалилова Ш хусусий корхонаси</t>
  </si>
  <si>
    <t>Ижра туловларидан</t>
  </si>
  <si>
    <t xml:space="preserve">5%ли ажратма </t>
  </si>
  <si>
    <t>Дивидендлар шаклидаги даромадлар                                                                          Доходы в виде дивидендов</t>
  </si>
  <si>
    <t>Фоизлар шаклидаги даромадлар                                                           Доходы в ввде процентов</t>
  </si>
  <si>
    <t>233938</t>
  </si>
  <si>
    <t>12132</t>
  </si>
  <si>
    <t>98100</t>
  </si>
  <si>
    <t>47933</t>
  </si>
  <si>
    <t>82</t>
  </si>
  <si>
    <t>19482</t>
  </si>
  <si>
    <t>176</t>
  </si>
  <si>
    <t>540516</t>
  </si>
  <si>
    <t>247324</t>
  </si>
  <si>
    <t>6210</t>
  </si>
  <si>
    <t>4827</t>
  </si>
  <si>
    <t>248707</t>
  </si>
  <si>
    <t>3140</t>
  </si>
  <si>
    <t>241</t>
  </si>
  <si>
    <t>3071</t>
  </si>
  <si>
    <t>13032</t>
  </si>
  <si>
    <t>527484</t>
  </si>
  <si>
    <t>244253</t>
  </si>
  <si>
    <t>5900</t>
  </si>
  <si>
    <t>4586</t>
  </si>
  <si>
    <t>245567</t>
  </si>
  <si>
    <t>4118</t>
  </si>
  <si>
    <t>5752</t>
  </si>
  <si>
    <t>3024</t>
  </si>
  <si>
    <t>749</t>
  </si>
  <si>
    <t>3773</t>
  </si>
  <si>
    <t>19436</t>
  </si>
  <si>
    <t>43601</t>
  </si>
  <si>
    <t>2615</t>
  </si>
  <si>
    <t>32011</t>
  </si>
  <si>
    <t>14205</t>
  </si>
  <si>
    <t>22</t>
  </si>
  <si>
    <t>60</t>
  </si>
  <si>
    <t>115</t>
  </si>
  <si>
    <t>852133</t>
  </si>
  <si>
    <t>441409</t>
  </si>
  <si>
    <t>21810</t>
  </si>
  <si>
    <t>36840</t>
  </si>
  <si>
    <t>426379</t>
  </si>
  <si>
    <t>51503</t>
  </si>
  <si>
    <t>Валюта курси фаркидан даромадлар                                                                  Доходы от валютных курсовых разниц</t>
  </si>
  <si>
    <t>Молиявий  фаолиятнинг бошка даромадлари                                                             Прочие доходи от финансовой деятельности</t>
  </si>
  <si>
    <t>Бешарик Турон саноат савдо комплекси АЖ</t>
  </si>
  <si>
    <t xml:space="preserve">Бешарик шахри  Дустлик к-си 1 уй </t>
  </si>
  <si>
    <r>
      <t xml:space="preserve">Предприятие          </t>
    </r>
    <r>
      <rPr>
        <b/>
        <u/>
        <sz val="11"/>
        <rFont val="Times New Roman Cyr"/>
        <charset val="204"/>
      </rPr>
      <t>Бешарик  Турон саноат савдо комплекси АЖ</t>
    </r>
  </si>
  <si>
    <t xml:space="preserve">Бешарик Турон саноат </t>
  </si>
  <si>
    <r>
      <t xml:space="preserve">Предприятия организация:  </t>
    </r>
    <r>
      <rPr>
        <b/>
        <u/>
        <sz val="12"/>
        <rFont val="Times New Roman Cyr"/>
        <charset val="204"/>
      </rPr>
      <t xml:space="preserve"> савдо комплекси АЖ</t>
    </r>
  </si>
  <si>
    <r>
      <t xml:space="preserve">Адрес         </t>
    </r>
    <r>
      <rPr>
        <b/>
        <u/>
        <sz val="12"/>
        <rFont val="Times New Roman Cyr"/>
        <charset val="204"/>
      </rPr>
      <t xml:space="preserve">Бешарик шахри Дустлик к-си 1 уй </t>
    </r>
  </si>
  <si>
    <t>23928495</t>
  </si>
  <si>
    <t>Главный бухгалтер _______________И.Эргашев.</t>
  </si>
  <si>
    <r>
      <t xml:space="preserve">   Руководитель   __________________М</t>
    </r>
    <r>
      <rPr>
        <b/>
        <sz val="10"/>
        <rFont val="Times New Roman Cyr"/>
        <charset val="204"/>
      </rPr>
      <t>.</t>
    </r>
    <r>
      <rPr>
        <sz val="10"/>
        <rFont val="Times New Roman Cyr"/>
        <charset val="186"/>
      </rPr>
      <t>Абдуллаев</t>
    </r>
  </si>
  <si>
    <t xml:space="preserve">Молиявий фаолият буйича харажатлар                                                                                           (сатр 180+190+200+210). Шу жумладан:                                                                                              </t>
  </si>
  <si>
    <t xml:space="preserve">Фоизлар шаклидаги харажатлар                                                                                            Расходы в виде процентов </t>
  </si>
  <si>
    <t>Валюта курси фаркидан зарарлар                                                                            Убытки от валютных курсовых  разниц</t>
  </si>
  <si>
    <t xml:space="preserve"> Молиявий фаолият   буйича бошка харажатлар                                                    Прочие расходы по финансовой деятелбности</t>
  </si>
  <si>
    <t xml:space="preserve"> Даромад (фойда)  солиги                                                                                                            Налог на даходы (прибыль)</t>
  </si>
  <si>
    <t>Фойдадан бошка соликлар ва йигимлар                                                                                                                            Прочие налоги и  сборы от прибыли</t>
  </si>
  <si>
    <t>Хисобат даврининг соф фойдаси (зарари)(сатр 240-250-260)                                                                  Чистая прибыль (убыток) отчет.периода (стр240-250-260)</t>
  </si>
  <si>
    <t xml:space="preserve">БЮДЖЕТГА ТУЛОВЛАР ТУГРИСИДА МАЪЛУМОТ                                                                  </t>
  </si>
  <si>
    <t>СПРАВКА О ПЛАТЕЖАХ В БЮДЖЕТ</t>
  </si>
  <si>
    <t>Курсаткичлар номи                                                                              Наименование показателя</t>
  </si>
  <si>
    <t xml:space="preserve">Ер ости бойликларидан фойдаланганлик учун солик                                                                      Налог за пользавание недрами </t>
  </si>
  <si>
    <t>Сув ресурсларидан фойдалаганганлик учун солик                                                                                         Налог за пользование водными ресурсами</t>
  </si>
  <si>
    <t>СПРАВКА О ДЕБИТОРСКОЙ И КРЕДИТОРСКОЙ ЗАДОЛЖЕННОСТЯХ</t>
  </si>
  <si>
    <t>№</t>
  </si>
  <si>
    <t>4</t>
  </si>
  <si>
    <t>экспертиза хизмати у-н</t>
  </si>
  <si>
    <t>Бешарикгазтаъминот</t>
  </si>
  <si>
    <t>5</t>
  </si>
  <si>
    <t>Даромад солиги</t>
  </si>
  <si>
    <t>8 % ли пенсия бадали</t>
  </si>
  <si>
    <t>25 % ли ажратма</t>
  </si>
  <si>
    <t>1,6 %  ли ажратма</t>
  </si>
  <si>
    <t>ИНПС</t>
  </si>
  <si>
    <t xml:space="preserve">                             Руководитель  предприятии:                                                                  </t>
  </si>
  <si>
    <t xml:space="preserve">                                                 Бош  хисобчи:</t>
  </si>
  <si>
    <t>РАСШИФРОВКА</t>
  </si>
  <si>
    <t xml:space="preserve">Ташкилот номи  </t>
  </si>
  <si>
    <t>Мазмуни</t>
  </si>
  <si>
    <t>ташкил топган вакти</t>
  </si>
  <si>
    <t>Дебитор</t>
  </si>
  <si>
    <t>Кредитор</t>
  </si>
  <si>
    <t>Бешарик ТЭТ</t>
  </si>
  <si>
    <t xml:space="preserve"> Келгуси давр  харажатлари.  (стр-190)</t>
  </si>
  <si>
    <t>ДАК Узбекенгилсаноат</t>
  </si>
  <si>
    <t>фойдадан 10% ажратм.</t>
  </si>
  <si>
    <t>Бешарик туман  ДСИ</t>
  </si>
  <si>
    <t>жарима</t>
  </si>
  <si>
    <t>ПКФ "Бизнес-Азия"</t>
  </si>
  <si>
    <t>кайтарилган содадан</t>
  </si>
  <si>
    <t xml:space="preserve">"Беш-Крафт-экс" ОАЖ </t>
  </si>
  <si>
    <t>омб.аги техн.хол.йук.мат.</t>
  </si>
  <si>
    <t>Жамият рахбар ходимлари 2005 йил</t>
  </si>
  <si>
    <t>копланмаган зарар</t>
  </si>
  <si>
    <t>сотилган махсулотдан</t>
  </si>
  <si>
    <t>Жами:</t>
  </si>
  <si>
    <t xml:space="preserve">Бош  бухгалтер                                                                                                          </t>
  </si>
  <si>
    <t>Справка о финансово-экономическом состоянии</t>
  </si>
  <si>
    <t>ПОКАЗАТЕЛИ</t>
  </si>
  <si>
    <t>№стр.</t>
  </si>
  <si>
    <t>ЕДЕНИЦА ИЗМЕРЕНИЯ</t>
  </si>
  <si>
    <t>2</t>
  </si>
  <si>
    <t>НА НАЧАЛО ОТЧЕТНОГО ПЕРИОДА</t>
  </si>
  <si>
    <t>НА КОНЕЦ ОТЧЕТНОГО ПЕРИОДА</t>
  </si>
  <si>
    <t>Доля государства в имуществе</t>
  </si>
  <si>
    <t>%</t>
  </si>
  <si>
    <t>Численность работающих всего</t>
  </si>
  <si>
    <t>чел.</t>
  </si>
  <si>
    <t>в том числе:                                                     административно - управленческий персонал</t>
  </si>
  <si>
    <t>Подтвержденный спрос на основные виды продукции</t>
  </si>
  <si>
    <t>Использование производственной мощности</t>
  </si>
  <si>
    <t>Объем экспортируемой продукции в общем объеме реализованной продукции, всего</t>
  </si>
  <si>
    <t>в том числе:                                                                 в страны СНГ</t>
  </si>
  <si>
    <t>в страны дальнего зарубежья</t>
  </si>
  <si>
    <t>Источники сырья в том числе:                                  местный</t>
  </si>
  <si>
    <t>импортный</t>
  </si>
  <si>
    <t>Просроченная кредиторская задолжность всего</t>
  </si>
  <si>
    <t>тыс. сум</t>
  </si>
  <si>
    <t>из них просроченная более 3-х месяцев всего</t>
  </si>
  <si>
    <t xml:space="preserve"> тыс. сум</t>
  </si>
  <si>
    <t>в том числе:                                                                      по бюджету</t>
  </si>
  <si>
    <t>по внебюджетным фондам всего</t>
  </si>
  <si>
    <t>поставщикам</t>
  </si>
  <si>
    <t xml:space="preserve">                             Гл. бухгалтер:</t>
  </si>
  <si>
    <t xml:space="preserve"> Р А С Ш И Ф Р О В К А.</t>
  </si>
  <si>
    <t>т/р</t>
  </si>
  <si>
    <t>Ташкилотлар номи</t>
  </si>
  <si>
    <t>пайдо булган вакти</t>
  </si>
  <si>
    <t>нима учун</t>
  </si>
  <si>
    <t>суммаси минг сум</t>
  </si>
  <si>
    <t>Узбекистон Республикаси  Молия вазирлигининг 2002 йил  27декабрдаги  140-сон буйруга 1-сонли илова УзРАВ томонидан 2003 йил 24 январда руйхатга олинган № 1209.</t>
  </si>
  <si>
    <t xml:space="preserve">Кодлар           Коды </t>
  </si>
  <si>
    <t>БТУТ буйича 1-шакл</t>
  </si>
  <si>
    <t>Корхона, ташкилот:</t>
  </si>
  <si>
    <t>КТУТ буйича</t>
  </si>
  <si>
    <t>05944728</t>
  </si>
  <si>
    <t xml:space="preserve">Тармок (фаолият тури) </t>
  </si>
  <si>
    <t>ХХТУТ буйича</t>
  </si>
  <si>
    <t>Ташкилий-хусусий шакли</t>
  </si>
  <si>
    <t>Мулкчилик шакли</t>
  </si>
  <si>
    <t>МШТ буйича</t>
  </si>
  <si>
    <t>Вазирлик, идора ва бошкалар</t>
  </si>
  <si>
    <t>ДБИБТ буйича</t>
  </si>
  <si>
    <t>Солик туловчининг идентификацион раками</t>
  </si>
  <si>
    <t>СТИР</t>
  </si>
  <si>
    <t>Идентификационный номер налогаплательщика</t>
  </si>
  <si>
    <t>Худуд</t>
  </si>
  <si>
    <t>Территория</t>
  </si>
  <si>
    <t xml:space="preserve">Манзил:  </t>
  </si>
  <si>
    <t>Жунатилган сана</t>
  </si>
  <si>
    <t>Кабул килинган сана</t>
  </si>
  <si>
    <t>Единица измерения, тыс.сум.</t>
  </si>
  <si>
    <t>Такдим килиш муддати</t>
  </si>
  <si>
    <r>
      <t xml:space="preserve">Улчов бирлиги, </t>
    </r>
    <r>
      <rPr>
        <b/>
        <sz val="12"/>
        <rFont val="Times New Roman Cyr"/>
        <family val="1"/>
        <charset val="204"/>
      </rPr>
      <t>минг сум.</t>
    </r>
  </si>
  <si>
    <t>идентификация хизмати у-н</t>
  </si>
  <si>
    <t>АКТИВ</t>
  </si>
  <si>
    <t>010</t>
  </si>
  <si>
    <t>011</t>
  </si>
  <si>
    <t>012</t>
  </si>
  <si>
    <t>020</t>
  </si>
  <si>
    <t>ДТ</t>
  </si>
  <si>
    <t>КТ</t>
  </si>
  <si>
    <t>021</t>
  </si>
  <si>
    <t>022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</si>
  <si>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</si>
  <si>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</si>
  <si>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</si>
  <si>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</si>
  <si>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</si>
  <si>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</si>
  <si>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</si>
  <si>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</si>
  <si>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</si>
  <si>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</si>
  <si>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 xml:space="preserve"> </t>
  </si>
  <si>
    <t>120</t>
  </si>
  <si>
    <t>130</t>
  </si>
  <si>
    <t>140</t>
  </si>
  <si>
    <t>150</t>
  </si>
  <si>
    <t>160</t>
  </si>
  <si>
    <t>170</t>
  </si>
  <si>
    <t>минг сум</t>
  </si>
  <si>
    <t>Корпарация  УЗНУР</t>
  </si>
  <si>
    <t>Ч.Ф "Дониёрбек"</t>
  </si>
  <si>
    <t>Андижон  ССМ</t>
  </si>
  <si>
    <t xml:space="preserve">   ПП МАХ- XXI</t>
  </si>
  <si>
    <t>Андижон хужалик мад.моллари</t>
  </si>
  <si>
    <t>химикатни саклаш ижара х-ти</t>
  </si>
  <si>
    <t>Тошкент ССМ</t>
  </si>
  <si>
    <t>Андижон ком по охрану природы</t>
  </si>
  <si>
    <t>ДП Ферганавнештранс</t>
  </si>
  <si>
    <t>ООО "Чашма "</t>
  </si>
  <si>
    <t>транспорт хизмати</t>
  </si>
  <si>
    <t xml:space="preserve">Нексия автомашинаси учун </t>
  </si>
  <si>
    <t>ёкилги</t>
  </si>
  <si>
    <t>Кукон  нефтебазаси унитар корхонаси</t>
  </si>
  <si>
    <t>штраф</t>
  </si>
  <si>
    <t>Фаргона вилоят адлия бошкармаси</t>
  </si>
  <si>
    <t>руйхатдан утиш у-н</t>
  </si>
  <si>
    <t>Беш-Крафт-экс  кушма корхонаси</t>
  </si>
  <si>
    <t>2 ёшгача нафака</t>
  </si>
  <si>
    <t>ялпи даромад</t>
  </si>
  <si>
    <t>180</t>
  </si>
  <si>
    <t>190</t>
  </si>
  <si>
    <t>200</t>
  </si>
  <si>
    <t>210</t>
  </si>
  <si>
    <t>211</t>
  </si>
  <si>
    <t>220</t>
  </si>
  <si>
    <t>230</t>
  </si>
  <si>
    <t>240</t>
  </si>
  <si>
    <t>250</t>
  </si>
  <si>
    <t>260</t>
  </si>
  <si>
    <t>270</t>
  </si>
  <si>
    <t>2018  йил     1 Апрел_ холатига</t>
  </si>
  <si>
    <t>2007  йил учун</t>
  </si>
  <si>
    <t>280</t>
  </si>
  <si>
    <t>290</t>
  </si>
  <si>
    <t>300</t>
  </si>
  <si>
    <t>310</t>
  </si>
  <si>
    <t xml:space="preserve">Жисмоний шахслардан олинадиган даромад солиги.                                                                                                                   Налог на даходы физических лиц </t>
  </si>
  <si>
    <t>Кушилган киймат солиги.
Налог на добавленную стоимость.</t>
  </si>
  <si>
    <t xml:space="preserve">Юридик шахсларидан олинадиган ер солиги
Земельный налог с юридических лиц  </t>
  </si>
  <si>
    <t>Республика йул жамгармасига мажбурий туловлар.
Обязательные отчисления Республиканский дорожние фонд</t>
  </si>
  <si>
    <t xml:space="preserve">Бюжетдан ташкари Пенсия жамгармасига Мажбурий туловлар
Обязательные отчисления во внебюджетный Пенсионный фонд
</t>
  </si>
  <si>
    <t>Мактаб таълими жамгармасига мажбурий туловлар.
Обязательные отчисления в Фонд школьного образованния</t>
  </si>
  <si>
    <t>Ягона ижтимоий тулов.
Единный социальный платеж</t>
  </si>
  <si>
    <t>Импорт буйича божхона божи.
Импортный таможенные пошлины</t>
  </si>
  <si>
    <t>Махаллий бюджетга йигимлар.
Сборы в местный бюджет</t>
  </si>
  <si>
    <t xml:space="preserve">          </t>
  </si>
  <si>
    <t>БУХГАЛТЕРИЯ  БАЛАНСИ  ВА 15-СОН БХМС ЯНГИ ШАКЛИ</t>
  </si>
  <si>
    <t>БУХГАЛТЕРИЯ БАЛАНСИ - 1-СОН ШАКЛ</t>
  </si>
  <si>
    <t xml:space="preserve">Тармок  </t>
  </si>
  <si>
    <t>_____________________________________</t>
  </si>
  <si>
    <t>Худуди</t>
  </si>
  <si>
    <t xml:space="preserve">Манзили  </t>
  </si>
  <si>
    <t xml:space="preserve">Кодлар         </t>
  </si>
  <si>
    <t>ТХТ буйича</t>
  </si>
  <si>
    <t>МХОБТ</t>
  </si>
  <si>
    <t>Олиш санаси</t>
  </si>
  <si>
    <t xml:space="preserve">Хисобот даври бошига                                   </t>
  </si>
  <si>
    <t xml:space="preserve">Хисобот даври охирига                               </t>
  </si>
  <si>
    <t xml:space="preserve"> Курсаткичлар номи                                                                                                            </t>
  </si>
  <si>
    <t xml:space="preserve">Сатр коди                                </t>
  </si>
  <si>
    <t xml:space="preserve">I. Узак муддатли активлар                                                                                                                               </t>
  </si>
  <si>
    <t xml:space="preserve">Асосий воситалар:                                                                            </t>
  </si>
  <si>
    <t xml:space="preserve">Бошлангич (кайта тиклаш) киймати (0100-0300)             </t>
  </si>
  <si>
    <t xml:space="preserve">Эскириш суммаси (0200)                                                      </t>
  </si>
  <si>
    <t xml:space="preserve">Номоддий активлар:                                                            </t>
  </si>
  <si>
    <t xml:space="preserve">Бошлангич киймати (0400)                                                                                         </t>
  </si>
  <si>
    <t xml:space="preserve">Амортизация суммаси (0500)                                               </t>
  </si>
  <si>
    <t xml:space="preserve">Колдик (баланс) киймати (стр020-021)                                                         </t>
  </si>
  <si>
    <t xml:space="preserve">Колдик (баланс) киймати (стр010-011)                                                                  </t>
  </si>
  <si>
    <t xml:space="preserve">Узок муддатли инвестициялар Жами: (сатр040+050+060+070+080)   </t>
  </si>
  <si>
    <t xml:space="preserve">Кимматли когозлар (0610)                                                                                  </t>
  </si>
  <si>
    <t xml:space="preserve">Шуъба хужалик жамиятларига инвестициялар (0620)   </t>
  </si>
  <si>
    <t xml:space="preserve">Карам хужалик жамиятларига инвестициялар (0630)  </t>
  </si>
  <si>
    <t>Хорижий сармоя иштирокида корхоналарга</t>
  </si>
  <si>
    <t xml:space="preserve">инвестициялар (0610)  </t>
  </si>
  <si>
    <t xml:space="preserve">Узок муддатли бошка  инвестициялар (0690)                                                               </t>
  </si>
  <si>
    <t xml:space="preserve">Урнатиладиган асбоб ускуналар (0700)  </t>
  </si>
  <si>
    <t xml:space="preserve">Каптал куйилмалар  (0800)                                           </t>
  </si>
  <si>
    <t>Узок муддатли дебитор.карзлари (0910,0920,0930,0940) ундан: муддати кечиктирилган</t>
  </si>
  <si>
    <t xml:space="preserve">Муддати кечиктирилган узок муддатли харажатлар (0950,0960,0990)                                                                            </t>
  </si>
  <si>
    <t xml:space="preserve">II. Жорий активлар.   </t>
  </si>
  <si>
    <t xml:space="preserve">Товар-моддий захиралар, жами                                            (150+160+170+180), шу жумладан:   </t>
  </si>
  <si>
    <t xml:space="preserve">Ишлаб чикариш захиралари (1000, 1100, 1500, 1600)                                                                  </t>
  </si>
  <si>
    <t xml:space="preserve">Тугалланмаган ишлаб чикариш (2000, 2100, 2300, 2700)                                                                </t>
  </si>
  <si>
    <t xml:space="preserve">Тайёр махсулот (2800)                                                                                                                 </t>
  </si>
  <si>
    <t xml:space="preserve">Товарлар ( 2980 айрилган холда 2900)                                                                                          </t>
  </si>
  <si>
    <t xml:space="preserve">Келгуси давр харажатлари (3100)                                                                                                      </t>
  </si>
  <si>
    <t xml:space="preserve">Муддати кечиктирилган харажатлар                                                                                                             </t>
  </si>
  <si>
    <t xml:space="preserve">улардан: Муддати кечиктирилганлари                                                                                                                   </t>
  </si>
  <si>
    <t xml:space="preserve">Харидор ва буюртмачилдарнинг карзилари (4900   айрилган холда 4000)                         </t>
  </si>
  <si>
    <t>Махаллий бюджет 50%</t>
  </si>
  <si>
    <t>Тайёрлов  СХП</t>
  </si>
  <si>
    <t>Ичимлик сув</t>
  </si>
  <si>
    <t>Бешарик  Почта алока тармоги</t>
  </si>
  <si>
    <t>Дизстанци</t>
  </si>
  <si>
    <t>Икромов Зикрулло Х\К</t>
  </si>
  <si>
    <t>Сардор курилиш</t>
  </si>
  <si>
    <t>ЖАМИ</t>
  </si>
  <si>
    <t xml:space="preserve">Алохида булинмаларнинг карзлари (4110)   </t>
  </si>
  <si>
    <t xml:space="preserve">Шуъба ва карам хужалик жамиятларининг карзлари (4120)                          </t>
  </si>
  <si>
    <t xml:space="preserve">Ходимларга берилган бунаклар (4200)                                                                                                  </t>
  </si>
  <si>
    <t xml:space="preserve">Бюджетга солик ва йигимлар буйича банк 
туловларни (4400)                                                                          </t>
  </si>
  <si>
    <t xml:space="preserve">Давлатнинг максадли  жамгармаларига ва сугурталаш буйича бунак туловлари (4500)                                                                                                      </t>
  </si>
  <si>
    <t xml:space="preserve">Муассасаларнинг устав капиталига улушлар буйича карзлари (4600)        </t>
  </si>
  <si>
    <t xml:space="preserve">Ходимларнинг бошка операциялар буйича
 карзлари (4700)                                    </t>
  </si>
  <si>
    <t xml:space="preserve">Бошка дебитор карзлари (4800)                                                                                                     </t>
  </si>
  <si>
    <r>
      <t>1 булим буйича жами(</t>
    </r>
    <r>
      <rPr>
        <sz val="10.5"/>
        <color indexed="58"/>
        <rFont val="Times New Roman Cyr"/>
        <family val="1"/>
        <charset val="204"/>
      </rPr>
      <t xml:space="preserve">сатр 012+022+030+090+100+110+ 120-сатрлар)  </t>
    </r>
    <r>
      <rPr>
        <b/>
        <sz val="10.5"/>
        <color indexed="58"/>
        <rFont val="Times New Roman Cyr"/>
        <family val="1"/>
        <charset val="204"/>
      </rPr>
      <t xml:space="preserve">                                                                              </t>
    </r>
  </si>
  <si>
    <r>
      <t>Дебиторлар, Жами (220+230+240+250+260+270+280+ 290+300+310-сатрлар)</t>
    </r>
    <r>
      <rPr>
        <sz val="10.5"/>
        <color indexed="58"/>
        <rFont val="Times New Roman Cyr"/>
        <family val="1"/>
        <charset val="204"/>
      </rPr>
      <t xml:space="preserve">                                                                                </t>
    </r>
    <r>
      <rPr>
        <b/>
        <sz val="11"/>
        <color indexed="58"/>
        <rFont val="Times New Roman Cyr"/>
        <family val="1"/>
        <charset val="204"/>
      </rPr>
      <t/>
    </r>
  </si>
  <si>
    <t xml:space="preserve">Махсулот етказиб берувчилар ва пудратчиларга
берилган бунаклар (4300)                                       </t>
  </si>
  <si>
    <t xml:space="preserve">Пул маблаглари, жами (330+340+350+360-сатрлар), шу жумладан:  </t>
  </si>
  <si>
    <t xml:space="preserve">Киска мудатли инвестициялар (5800)                                                                                                      </t>
  </si>
  <si>
    <t xml:space="preserve">Бошка жорий активлар (5900)                                                                                                           </t>
  </si>
  <si>
    <t xml:space="preserve">Кассадаги пул маблаглари (5000)                                                                                                                                   </t>
  </si>
  <si>
    <r>
      <t xml:space="preserve">2018йил 1 январдан </t>
    </r>
    <r>
      <rPr>
        <b/>
        <sz val="12"/>
        <rFont val="Times New Roman Cyr"/>
        <charset val="204"/>
      </rPr>
      <t>1 Апрелгача</t>
    </r>
    <r>
      <rPr>
        <sz val="12"/>
        <rFont val="Times New Roman Cyr"/>
        <charset val="204"/>
      </rPr>
      <t xml:space="preserve"> 
с 1 января по 1 ____________ 20___ год</t>
    </r>
  </si>
  <si>
    <t xml:space="preserve">1. Уз маблаглари манбалари                                                                                                                                                                                              </t>
  </si>
  <si>
    <t xml:space="preserve">Максадли тушимлар (8800)                                                                                                                                            </t>
  </si>
  <si>
    <t xml:space="preserve">2. Мажбуриятлар                                                                                           </t>
  </si>
  <si>
    <t xml:space="preserve">Хисоб китоб варагидаги пул маблаглари (5100)                                                                              </t>
  </si>
  <si>
    <t xml:space="preserve">Хорижий валютасидаги пул маблаглари (5200)                                                                              </t>
  </si>
  <si>
    <t xml:space="preserve">Бошка пул маблаглари ва эквивалентлари (5500,5600,5700)    </t>
  </si>
  <si>
    <t xml:space="preserve">2-булим  жами (140+190+200+210+320+370+
380-сатрлар)                                                                                             </t>
  </si>
  <si>
    <t xml:space="preserve">Баланс активи буйича жами (130+390-сатрлар)                                                                                                           </t>
  </si>
  <si>
    <t xml:space="preserve">Устав капитал (8300)                                                                           </t>
  </si>
  <si>
    <t xml:space="preserve">Кушилган капитал (8400)                                                                     </t>
  </si>
  <si>
    <t xml:space="preserve">Резерв (захира) капитал (8500)                                                                          </t>
  </si>
  <si>
    <t>Хизматчи Бешарик</t>
  </si>
  <si>
    <t xml:space="preserve">Сотиб олинган уз акциялари (8600)                                                                          </t>
  </si>
  <si>
    <t xml:space="preserve">Таксимланмаган фойда (копланмаган зарар )  (8700)                                                               </t>
  </si>
  <si>
    <t xml:space="preserve">Булгуси харажатлар ва туловлари  захиралари  (8900)                </t>
  </si>
  <si>
    <r>
      <t>1 булим жами (</t>
    </r>
    <r>
      <rPr>
        <sz val="10.5"/>
        <color indexed="58"/>
        <rFont val="Times New Roman Cyr"/>
        <family val="1"/>
        <charset val="204"/>
      </rPr>
      <t xml:space="preserve">410+420+430+440+450+460+470-сатрлар)                                                                                                </t>
    </r>
    <r>
      <rPr>
        <b/>
        <sz val="10"/>
        <color indexed="58"/>
        <rFont val="Times New Roman Cyr"/>
        <family val="1"/>
        <charset val="204"/>
      </rPr>
      <t/>
    </r>
  </si>
  <si>
    <r>
      <t>Узок муддатли мажбуриятлар жами:</t>
    </r>
    <r>
      <rPr>
        <sz val="10.5"/>
        <color indexed="58"/>
        <rFont val="Times New Roman Cyr"/>
        <family val="1"/>
        <charset val="204"/>
      </rPr>
      <t xml:space="preserve">(500+510+520+530+ 540+550+560+570+580+590-сатрлар)          </t>
    </r>
    <r>
      <rPr>
        <b/>
        <sz val="10"/>
        <color indexed="58"/>
        <rFont val="Times New Roman Cyr"/>
        <family val="1"/>
        <charset val="204"/>
      </rPr>
      <t/>
    </r>
  </si>
  <si>
    <t xml:space="preserve">Шу жумладан: Узок муддатли кредиторлик карзлари                                                                                                                       (500+520+540+560+590-сатрлар)                                                               </t>
  </si>
  <si>
    <t xml:space="preserve">Улардан: муддати кечиктирилган  узок муддатли кредиторлик карзлари             </t>
  </si>
  <si>
    <t xml:space="preserve">Махсулот етказиб берувчилар ва пудратчиларга узок муддатли карзлар (7000)                             </t>
  </si>
  <si>
    <t xml:space="preserve">Алохида булинмалардан узок муддатли карзлар (7110)                    </t>
  </si>
  <si>
    <t xml:space="preserve">Шуъба ва карам хужалик жамиятларидан узок 
муддатли карзлар (7120)    </t>
  </si>
  <si>
    <t xml:space="preserve">Муддати кечиктирилган узок муддатли даромадлар 
 (7210,7220,7230)                                                                                 </t>
  </si>
  <si>
    <t xml:space="preserve">Солик ва мажбурий туловлар буйича муддати 
кечиктирилган узок муддатли мажбуруриятлар (7240)                                                       </t>
  </si>
  <si>
    <t xml:space="preserve">Муддати кечиктирилган бошка узок муддатли 
 мажбуриятлар (7250,7290)       </t>
  </si>
  <si>
    <t xml:space="preserve">Харидор ва буюртмачилардан олинган бунаклар (7300)             </t>
  </si>
  <si>
    <t xml:space="preserve">Узок муддатли банк кредитлари (7810)                                              </t>
  </si>
  <si>
    <t xml:space="preserve">Узок муддатли  (7820,7830,7840)                                              </t>
  </si>
  <si>
    <t xml:space="preserve">Бошка узок муддатли кредиторлик карзлар (7900)                         </t>
  </si>
  <si>
    <t xml:space="preserve">Жорий мажбуриятлар жами (610+620+630+640+650+660+ 670+680+690+700+710+720+730+740+750+760-сатрлар)                                                                 </t>
  </si>
  <si>
    <t xml:space="preserve">Шу жумладан: Жорий кредиторлик карзлари (610+630+650+ 670+680+690+700+710+720+730+740+750+760-сатрлар)   </t>
  </si>
  <si>
    <r>
      <t>2018 йил __</t>
    </r>
    <r>
      <rPr>
        <b/>
        <u/>
        <sz val="12"/>
        <rFont val="Times New Roman Cyr"/>
        <charset val="204"/>
      </rPr>
      <t>1 апрель</t>
    </r>
    <r>
      <rPr>
        <sz val="12"/>
        <rFont val="Times New Roman Cyr"/>
        <charset val="204"/>
      </rPr>
      <t xml:space="preserve"> га</t>
    </r>
  </si>
  <si>
    <t xml:space="preserve">Улардан муддати кечиктирилган жорий
 кредиторлик карзлари             </t>
  </si>
  <si>
    <t xml:space="preserve">Махсулот етказиб берувчилар ва пудратчилардан  
карзлар (6000)                             </t>
  </si>
  <si>
    <t xml:space="preserve">Алохида булинмалардан карзлар (6110)                    </t>
  </si>
  <si>
    <t xml:space="preserve">Шуъба ва карам хужалик жамиятларидан карзлар (6120)       </t>
  </si>
  <si>
    <t xml:space="preserve">Муддати кечиктирилган даромадлар (6210,6220,6230)                                     </t>
  </si>
  <si>
    <t xml:space="preserve">Солик ва мажбурурий туловлар буйича муддати кечиктирилган мажбуриятлар (6240)                 </t>
  </si>
  <si>
    <t xml:space="preserve">Муддати кечиктирилган бошка  мажбуриялар (6250,6290)                              </t>
  </si>
  <si>
    <t xml:space="preserve">Олинган бунаклар (6300)                                                                       </t>
  </si>
  <si>
    <t xml:space="preserve">Киска муддатли банк кредитлари (6810)                                              </t>
  </si>
  <si>
    <t xml:space="preserve">Киска муддатли карзлар (6820,6830,6840)                                              </t>
  </si>
  <si>
    <t xml:space="preserve">Узок муддатли мажбуриятларнинг жорий кисми (6950) </t>
  </si>
  <si>
    <t xml:space="preserve">Бюджетга туловлар буйича карзлар (6400)                                                    </t>
  </si>
  <si>
    <t xml:space="preserve">Сугурталаш буйича карзлар (6510)                                                                   </t>
  </si>
  <si>
    <t xml:space="preserve">Давлатнинг макадли жамгармаларига туловлар буйича карзлар (6520)    </t>
  </si>
  <si>
    <t xml:space="preserve">Муассасалардан карзлар (6600)                                                 </t>
  </si>
  <si>
    <t xml:space="preserve">Мехнатга хак тулаш буйича карзлар (6700)                                                     </t>
  </si>
  <si>
    <t xml:space="preserve">Бошка кредиторлик карзлар (6990, бундан 6950 мустасно)     </t>
  </si>
  <si>
    <t xml:space="preserve">2. булим буйича жами (490+600-сартлар)                                                       </t>
  </si>
  <si>
    <t xml:space="preserve">Баланс пассив буйича жами (480+770-сатрлар)                                            </t>
  </si>
  <si>
    <t>БАЛАНСДАН ТАШКАРИ ХИСОБВАРАКЛАРДА ХИСОБГА
ОЛИНАДИГАН КИММАТЛИКЛАРНИНГ 
МАВЖУДЛИГИ ТУГРИСИДА МАЪЛУМОТНОМА</t>
  </si>
  <si>
    <t>Киска муддатли ижара шартномаси буйича олинган асосий воситалар (001)</t>
  </si>
  <si>
    <t>Маъсулияти саклаш учун кабул килинган товар-моддий кимматликлар (002)</t>
  </si>
  <si>
    <t>Кайта ишлаш учун кабул килинган материаллар (003)</t>
  </si>
  <si>
    <t>Комиссияга кабулкилинган товарлар (004)</t>
  </si>
  <si>
    <t>Монтаж килиш учун кабул килинган асбоб-ускуналар (005)</t>
  </si>
  <si>
    <t>Катъий хисобот бланкалари (006)</t>
  </si>
  <si>
    <t>Туловга нокобил дебиторлар карзларининг зарарга хисобдан чикарилиши (007)</t>
  </si>
  <si>
    <t>Мажбуриятлар ва туловларни таъминлаш олинган (008)</t>
  </si>
  <si>
    <t>Мажбуриятлар ва туловларни таъминлаш берилган (009)</t>
  </si>
  <si>
    <t>Узок муддатли ижара шартномаси буйича топширилган асосий воситалар  (010)</t>
  </si>
  <si>
    <t>Ссуда шартномаси буйича олинган мол-мулк (011)</t>
  </si>
  <si>
    <t>Келгуси даврларнинг солик солинадиган базасидан чикарилган харажатлар (012)</t>
  </si>
  <si>
    <t>Вактинчалик солик имтиёзлари (турлари буйича)  (013)</t>
  </si>
  <si>
    <t>Инвентарь ва фойдаланишдаги хужалик анжомлари (014)</t>
  </si>
  <si>
    <t>Узбекистон Республикаси  Молия вазирлигининг 2003 йил
                  12 мартдаги  45 сон буйруги билан тасдикланган,
 УзР Адлия вазирлиги  томонидан 2003 йил 20 мартда  1226-сон билан  руйхатдан утказилган.</t>
  </si>
  <si>
    <t>Узбекистон Республикаси  Молия вазирлигининг 
2002 йил  27декабрдаги  140-сон буйруга 
2-сонли илова, УзР АВ томонидан 2003 йил
 24 январда руйхатга олинган № 1209.</t>
  </si>
  <si>
    <t>Приложение № 2 к Приказу министра 
финансов от 27 декабря 2002 г, № 140  зарегистрированному МЮ 
24 января 2003 г.  № 1209</t>
  </si>
  <si>
    <t>МОЛИЯВИЙ НАТИЖАЛАР ТУГРИСИДАГИ   ХИСОБОТ 2-сонли шакл</t>
  </si>
  <si>
    <t>ОТЧЕТ О ФИНАНСОВЫХ   РЕЗУЛЬТАТАХ -форма № 2</t>
  </si>
  <si>
    <t>0710002</t>
  </si>
  <si>
    <t>ХХТУТ буйича-</t>
  </si>
  <si>
    <t>по ОКОНХ-</t>
  </si>
  <si>
    <t>ТШТ буйича-</t>
  </si>
  <si>
    <t>по КОПФ-</t>
  </si>
  <si>
    <t>МШТ буйича-</t>
  </si>
  <si>
    <t>по КФС-</t>
  </si>
  <si>
    <t>ДБИБТ буйича-</t>
  </si>
  <si>
    <t>по СООГУ-</t>
  </si>
  <si>
    <t>СТИР-</t>
  </si>
  <si>
    <t>ИНН-</t>
  </si>
  <si>
    <t>МЮБТ-</t>
  </si>
  <si>
    <t>СОАТО-</t>
  </si>
  <si>
    <t>Жунатилган сана-</t>
  </si>
  <si>
    <t>Дата высылки-</t>
  </si>
  <si>
    <t>Кабул килинган сана-</t>
  </si>
  <si>
    <t>Дата получения-</t>
  </si>
  <si>
    <t>Такдим килиш муддати-</t>
  </si>
  <si>
    <t>Срок представления-</t>
  </si>
  <si>
    <t>БТУТ буйича 2-шакл-</t>
  </si>
  <si>
    <t>Форма № 2 по ОКУД-</t>
  </si>
  <si>
    <t>КТУТ буйича-</t>
  </si>
  <si>
    <t>по ОКПО-</t>
  </si>
  <si>
    <t>Организационно-правовая форма ______________</t>
  </si>
  <si>
    <t>Отрасль ____________________________________</t>
  </si>
  <si>
    <t>Форма собственности ________________________</t>
  </si>
  <si>
    <t>Министерства, ведомоства и другие ____________</t>
  </si>
  <si>
    <t xml:space="preserve"> Курсаткичлар номи                                                                               Показатели</t>
  </si>
  <si>
    <t>Сатр ракам лари № строк</t>
  </si>
  <si>
    <t>Утган йилнинг шу даврида                                             За соответствующий    период прошлого года</t>
  </si>
  <si>
    <t>Хисобот  даврида                                                                                                         За отчетный период</t>
  </si>
  <si>
    <t>Харажатлар (зарарлар) Расходы (убытки)</t>
  </si>
  <si>
    <t>Сотилган махсулот(товар иш ва хизмат) таннархи                                    Себестоимость реализованной 
продукции (товаров, работ, услуг)</t>
  </si>
  <si>
    <t xml:space="preserve">Махсулот (товар, иш ва хизмат)ларни  сотишнинг ялпи фойдаси (зарари) (сатр 010-020)                                                                                                   Валовая прибыль(убыток) от реализаци
продукции  (товаров,работ,услуг). </t>
  </si>
  <si>
    <t>Давр харажатлари Жами (сатр 050+060+070+
080) шу жумладан:                                
Расходы периода Всего(стр 050+060+070+080)
 в том числе:</t>
  </si>
  <si>
    <t xml:space="preserve">Асосий фаолиятнинг бошка даромадлари                                           Прочие доходы от основной деятельности
</t>
  </si>
  <si>
    <t xml:space="preserve">Келгусида соликга тортиладиган базадан чикариладиган хисобот давр харажатлари Расходы отчетного периода, исключаемые из налогооблагаемой базы в будущем.                                       </t>
  </si>
  <si>
    <t xml:space="preserve">Молиявий фолиятининг даромадлари жами                                                            (сатр 120+130+140+150+160) шу жумладан                                         Доходы от финансовой деятельности всего (стр. 120+130+140+150+160). в том числе.                                       </t>
  </si>
  <si>
    <t xml:space="preserve">Узок муддатли ижара (лизинг)дан даромадлар                                                                 Доходы от долгосрочной аренды (лизинг)                                                                          </t>
  </si>
  <si>
    <t xml:space="preserve">Узок муддатли ижара (лизинг)дан харажатлар                                                                                Расходы в виде процентов долгосрочной
аренды (лизинг)                                                                               </t>
  </si>
  <si>
    <t xml:space="preserve">Фавкулоддаги фойда ва зарарлар                                                                           Чрезвычайные прибыли   и убытки  </t>
  </si>
  <si>
    <t>Махсулот (товар, иш ва хизмат)ларни  сотишдан соф тушим.                                                                                                     Чистая выручка от реализации продукции (товаров,работ, услуг)</t>
  </si>
  <si>
    <t>Асосий фаолиятнинг фойдаси(зарари) (сатр 030-040+090)               
Прибыль (убыток) от основной деятельности 
(стр 030-040+090)</t>
  </si>
  <si>
    <t xml:space="preserve">Умумхужалик фаолият.фойдаси (зарари) (сатр 100+110-170)                                                           
Прибыль (убыток) от общехозяйственной 
деятельности (стр 100+110-170) </t>
  </si>
  <si>
    <t>Даромад (фойда) сол.тулагунга кадар фойда(зарар)  (сатр 220+/-230) 
Прибыпь (убыт) до уплаты налога на даходы (приб.) (стр220+/-230)</t>
  </si>
  <si>
    <t>Х</t>
  </si>
  <si>
    <t>Хисобот даври учун хисоб-китоб буйича туланади       
Причитается по 
расчету за отчетный период</t>
  </si>
  <si>
    <t xml:space="preserve">Хисобот даври учун хисоб-китоб буйича хисоблан-
ганда хакикатда тулагани 
Фактически внесено из причитающихся по расчету за отчетный период  </t>
  </si>
  <si>
    <t xml:space="preserve">Юридик шахслардан олинадиган даромад (фойда солиги)                                           Налог на даходы юридических лиц </t>
  </si>
  <si>
    <t>Шу жумладан: шахсий жамгариб бориладиган пенсия хисобваракаларига ажратмалар
в том числе: отчисления в индивидуальные накопительные пенсионные счета граждан</t>
  </si>
  <si>
    <t xml:space="preserve">Аксиз солиги. 
Акцизный налог </t>
  </si>
  <si>
    <t>Ягона солик тулови. 
Единнвй налоговый платеж</t>
  </si>
  <si>
    <t xml:space="preserve">Ягона ер солиги 
Единый земельный налог </t>
  </si>
  <si>
    <t>Катъий белгиланган солик. 
Фиксированный налог</t>
  </si>
  <si>
    <t xml:space="preserve">Бошка соликлар.  
Прочие налоги </t>
  </si>
  <si>
    <t xml:space="preserve">Юридик шахсларнинг  мол-мулкга солинадиган солик.         
Налог на   имущество юридических лиц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</si>
</sst>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0;[Red]0"/>
    <numFmt numFmtId="168" formatCode="0.0;[Red]0.0"/>
    <numFmt numFmtId="169" formatCode="_-* #,##0.0_р_._-;\-* #,##0.0_р_._-;_-* &quot;-&quot;??_р_._-;_-@_-"/>
    <numFmt numFmtId="170" formatCode="_-* #,##0_р_._-;\-* #,##0_р_._-;_-* &quot;-&quot;??_р_._-;_-@_-"/>
    <numFmt numFmtId="171" formatCode="_-* #,##0.0_р_._-;\-* #,##0.0_р_._-;_-* &quot;-&quot;?_р_._-;_-@_-"/>
    <numFmt numFmtId="172" formatCode="0.0000;[Red]0.0000"/>
    <numFmt numFmtId="173" formatCode="#,##0.0_р_."/>
    <numFmt numFmtId="174" formatCode="#,##0.0"/>
  </numFmts>
  <fonts count="58">
    <font>
      <sz val="10"/>
      <name val="Times New Roman Cyr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sz val="11"/>
      <name val="Times New Roman Cyr"/>
      <charset val="204"/>
    </font>
    <font>
      <sz val="8"/>
      <name val="Times New Roman Cyr"/>
      <charset val="204"/>
    </font>
    <font>
      <b/>
      <sz val="14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color indexed="58"/>
      <name val="Times New Roman Cyr"/>
      <family val="1"/>
      <charset val="204"/>
    </font>
    <font>
      <b/>
      <sz val="11"/>
      <color indexed="58"/>
      <name val="Times New Roman Cyr"/>
      <family val="1"/>
      <charset val="204"/>
    </font>
    <font>
      <sz val="8"/>
      <color indexed="58"/>
      <name val="Times New Roman Cyr"/>
      <family val="1"/>
      <charset val="204"/>
    </font>
    <font>
      <sz val="8"/>
      <name val="Times New Roman Cyr"/>
      <family val="1"/>
      <charset val="204"/>
    </font>
    <font>
      <b/>
      <sz val="8"/>
      <color indexed="58"/>
      <name val="Times New Roman Cyr"/>
      <family val="1"/>
      <charset val="204"/>
    </font>
    <font>
      <b/>
      <sz val="8"/>
      <name val="Times New Roman Cyr"/>
      <family val="1"/>
      <charset val="204"/>
    </font>
    <font>
      <sz val="10"/>
      <name val="Arial Cyr"/>
      <charset val="204"/>
    </font>
    <font>
      <sz val="11"/>
      <name val="Times New Roman Cyr"/>
      <family val="1"/>
      <charset val="204"/>
    </font>
    <font>
      <b/>
      <sz val="10"/>
      <color indexed="58"/>
      <name val="Times New Roman Cyr"/>
      <family val="1"/>
      <charset val="204"/>
    </font>
    <font>
      <sz val="10"/>
      <color indexed="59"/>
      <name val="Times New Roman Cyr"/>
      <family val="1"/>
      <charset val="204"/>
    </font>
    <font>
      <b/>
      <sz val="10"/>
      <color indexed="59"/>
      <name val="Times New Roman Cyr"/>
      <family val="1"/>
      <charset val="204"/>
    </font>
    <font>
      <sz val="12"/>
      <color indexed="59"/>
      <name val="Times New Roman Cyr"/>
      <family val="1"/>
      <charset val="204"/>
    </font>
    <font>
      <b/>
      <sz val="14"/>
      <name val="Courier New Cyr"/>
      <family val="3"/>
      <charset val="204"/>
    </font>
    <font>
      <b/>
      <sz val="10"/>
      <color indexed="59"/>
      <name val="Arial Cyr"/>
      <family val="2"/>
      <charset val="204"/>
    </font>
    <font>
      <sz val="10"/>
      <color indexed="58"/>
      <name val="Arial Cyr"/>
      <family val="2"/>
      <charset val="204"/>
    </font>
    <font>
      <sz val="8"/>
      <color indexed="58"/>
      <name val="Arial Cyr"/>
      <family val="2"/>
      <charset val="204"/>
    </font>
    <font>
      <sz val="12"/>
      <name val="Times New Roman"/>
      <family val="1"/>
    </font>
    <font>
      <b/>
      <sz val="14"/>
      <name val="Arial"/>
      <family val="2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b/>
      <sz val="11"/>
      <color indexed="59"/>
      <name val="Times New Roman Cyr"/>
      <family val="1"/>
      <charset val="204"/>
    </font>
    <font>
      <sz val="11"/>
      <color indexed="59"/>
      <name val="Times New Roman Cyr"/>
      <family val="1"/>
      <charset val="204"/>
    </font>
    <font>
      <b/>
      <sz val="8"/>
      <color indexed="59"/>
      <name val="Times New Roman Cyr"/>
      <family val="1"/>
      <charset val="204"/>
    </font>
    <font>
      <b/>
      <sz val="10.5"/>
      <name val="Times New Roman Cyr"/>
      <family val="1"/>
      <charset val="204"/>
    </font>
    <font>
      <sz val="10.5"/>
      <color indexed="58"/>
      <name val="Times New Roman Cyr"/>
      <family val="1"/>
      <charset val="204"/>
    </font>
    <font>
      <b/>
      <sz val="10.5"/>
      <color indexed="58"/>
      <name val="Times New Roman Cyr"/>
      <family val="1"/>
      <charset val="204"/>
    </font>
    <font>
      <sz val="10.5"/>
      <name val="Times New Roman Cyr"/>
      <family val="1"/>
      <charset val="204"/>
    </font>
    <font>
      <sz val="10.5"/>
      <name val="Times New Roman Cyr"/>
      <charset val="204"/>
    </font>
    <font>
      <b/>
      <sz val="9"/>
      <name val="Times New Roman Cyr"/>
      <charset val="204"/>
    </font>
    <font>
      <sz val="9"/>
      <name val="Times New Roman Cyr"/>
      <family val="1"/>
      <charset val="204"/>
    </font>
    <font>
      <b/>
      <sz val="8.5"/>
      <name val="Times New Roman Cyr"/>
      <charset val="204"/>
    </font>
    <font>
      <b/>
      <sz val="10"/>
      <name val="Times New Roman Cyr"/>
      <charset val="204"/>
    </font>
    <font>
      <sz val="9"/>
      <name val="Times New Roman"/>
      <family val="1"/>
      <charset val="204"/>
    </font>
    <font>
      <b/>
      <sz val="12"/>
      <name val="Times New Roman Cyr"/>
      <charset val="204"/>
    </font>
    <font>
      <sz val="9"/>
      <color indexed="59"/>
      <name val="Times New Roman Cyr"/>
      <family val="1"/>
      <charset val="204"/>
    </font>
    <font>
      <b/>
      <u/>
      <sz val="12"/>
      <name val="Times New Roman Cyr"/>
      <charset val="204"/>
    </font>
    <font>
      <b/>
      <u/>
      <sz val="11"/>
      <name val="Times New Roman Cyr"/>
      <charset val="204"/>
    </font>
    <font>
      <u/>
      <sz val="10"/>
      <name val="Times New Roman Cyr"/>
      <charset val="204"/>
    </font>
    <font>
      <b/>
      <sz val="10"/>
      <name val="Times New Roman Cyr"/>
      <charset val="186"/>
    </font>
    <font>
      <b/>
      <sz val="12"/>
      <name val="Times New Roman"/>
      <family val="1"/>
      <charset val="204"/>
    </font>
    <font>
      <sz val="10"/>
      <name val="Times New Roman Cyr"/>
      <charset val="186"/>
    </font>
    <font>
      <i/>
      <sz val="10"/>
      <color indexed="59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7" fillId="0" borderId="0"/>
    <xf numFmtId="165" fontId="1" fillId="0" borderId="0" applyFont="0" applyFill="0" applyBorder="0" applyAlignment="0" applyProtection="0"/>
  </cellStyleXfs>
  <cellXfs count="4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Border="1"/>
    <xf numFmtId="0" fontId="2" fillId="0" borderId="0" xfId="0" applyFont="1" applyBorder="1" applyAlignment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0" fillId="0" borderId="1" xfId="0" applyBorder="1"/>
    <xf numFmtId="0" fontId="1" fillId="0" borderId="0" xfId="0" applyFont="1" applyAlignment="1">
      <alignment vertical="center" wrapText="1"/>
    </xf>
    <xf numFmtId="0" fontId="6" fillId="0" borderId="0" xfId="0" applyFont="1"/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Border="1" applyAlignment="1" applyProtection="1">
      <protection hidden="1"/>
    </xf>
    <xf numFmtId="0" fontId="0" fillId="0" borderId="0" xfId="0" applyAlignment="1"/>
    <xf numFmtId="0" fontId="7" fillId="0" borderId="0" xfId="0" applyFont="1" applyBorder="1" applyAlignment="1" applyProtection="1">
      <protection locked="0" hidden="1"/>
    </xf>
    <xf numFmtId="0" fontId="8" fillId="0" borderId="0" xfId="0" applyFont="1" applyBorder="1" applyAlignment="1" applyProtection="1">
      <protection locked="0" hidden="1"/>
    </xf>
    <xf numFmtId="0" fontId="8" fillId="0" borderId="0" xfId="0" applyFont="1" applyBorder="1" applyProtection="1">
      <protection hidden="1"/>
    </xf>
    <xf numFmtId="0" fontId="8" fillId="0" borderId="0" xfId="0" applyFont="1"/>
    <xf numFmtId="0" fontId="7" fillId="0" borderId="0" xfId="0" applyFont="1" applyBorder="1" applyAlignment="1" applyProtection="1">
      <protection hidden="1"/>
    </xf>
    <xf numFmtId="0" fontId="1" fillId="0" borderId="0" xfId="0" applyFont="1" applyBorder="1" applyProtection="1">
      <protection hidden="1"/>
    </xf>
    <xf numFmtId="0" fontId="2" fillId="0" borderId="0" xfId="0" applyFont="1" applyBorder="1"/>
    <xf numFmtId="0" fontId="2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2" xfId="0" applyFont="1" applyFill="1" applyBorder="1" applyAlignment="1" applyProtection="1">
      <alignment horizontal="center"/>
      <protection hidden="1"/>
    </xf>
    <xf numFmtId="49" fontId="11" fillId="0" borderId="1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/>
    <xf numFmtId="49" fontId="11" fillId="0" borderId="3" xfId="0" applyNumberFormat="1" applyFont="1" applyFill="1" applyBorder="1" applyAlignment="1" applyProtection="1">
      <alignment horizontal="center" vertical="center"/>
      <protection hidden="1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7" fontId="0" fillId="0" borderId="0" xfId="0" applyNumberFormat="1"/>
    <xf numFmtId="167" fontId="6" fillId="0" borderId="0" xfId="0" applyNumberFormat="1" applyFont="1" applyAlignment="1">
      <alignment horizontal="center"/>
    </xf>
    <xf numFmtId="0" fontId="9" fillId="0" borderId="2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Protection="1">
      <protection hidden="1"/>
    </xf>
    <xf numFmtId="0" fontId="14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/>
    </xf>
    <xf numFmtId="167" fontId="0" fillId="0" borderId="0" xfId="0" applyNumberFormat="1" applyBorder="1"/>
    <xf numFmtId="0" fontId="4" fillId="0" borderId="0" xfId="0" applyFont="1" applyFill="1" applyBorder="1" applyAlignment="1">
      <alignment vertical="center" wrapText="1"/>
    </xf>
    <xf numFmtId="0" fontId="8" fillId="0" borderId="0" xfId="2" applyFont="1" applyProtection="1">
      <protection hidden="1"/>
    </xf>
    <xf numFmtId="0" fontId="7" fillId="0" borderId="0" xfId="2" applyFont="1" applyFill="1" applyAlignment="1" applyProtection="1">
      <alignment horizontal="center"/>
      <protection hidden="1"/>
    </xf>
    <xf numFmtId="0" fontId="9" fillId="0" borderId="0" xfId="2" applyFont="1" applyFill="1" applyAlignment="1" applyProtection="1">
      <protection hidden="1"/>
    </xf>
    <xf numFmtId="0" fontId="21" fillId="0" borderId="1" xfId="2" applyFont="1" applyFill="1" applyBorder="1" applyAlignment="1" applyProtection="1">
      <alignment horizontal="center"/>
      <protection hidden="1"/>
    </xf>
    <xf numFmtId="49" fontId="21" fillId="0" borderId="1" xfId="2" applyNumberFormat="1" applyFont="1" applyFill="1" applyBorder="1" applyAlignment="1" applyProtection="1">
      <alignment horizontal="center"/>
      <protection hidden="1"/>
    </xf>
    <xf numFmtId="0" fontId="8" fillId="0" borderId="1" xfId="2" applyFont="1" applyBorder="1" applyProtection="1">
      <protection hidden="1"/>
    </xf>
    <xf numFmtId="2" fontId="22" fillId="0" borderId="1" xfId="2" applyNumberFormat="1" applyFont="1" applyFill="1" applyBorder="1" applyAlignment="1" applyProtection="1">
      <alignment horizontal="right"/>
      <protection locked="0" hidden="1"/>
    </xf>
    <xf numFmtId="0" fontId="6" fillId="0" borderId="1" xfId="0" applyFont="1" applyBorder="1"/>
    <xf numFmtId="0" fontId="8" fillId="0" borderId="1" xfId="0" applyFont="1" applyBorder="1"/>
    <xf numFmtId="0" fontId="6" fillId="0" borderId="0" xfId="2" applyFont="1" applyProtection="1">
      <protection hidden="1"/>
    </xf>
    <xf numFmtId="17" fontId="2" fillId="0" borderId="1" xfId="0" applyNumberFormat="1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68" fontId="0" fillId="0" borderId="0" xfId="0" applyNumberFormat="1"/>
    <xf numFmtId="0" fontId="1" fillId="0" borderId="1" xfId="0" applyFont="1" applyBorder="1"/>
    <xf numFmtId="0" fontId="20" fillId="0" borderId="1" xfId="2" applyFont="1" applyFill="1" applyBorder="1" applyAlignment="1" applyProtection="1">
      <alignment horizontal="center" vertical="center" wrapText="1"/>
      <protection hidden="1"/>
    </xf>
    <xf numFmtId="0" fontId="20" fillId="0" borderId="0" xfId="2" applyFont="1" applyFill="1" applyBorder="1" applyAlignment="1" applyProtection="1">
      <alignment vertical="center" wrapText="1"/>
      <protection hidden="1"/>
    </xf>
    <xf numFmtId="0" fontId="24" fillId="0" borderId="1" xfId="2" applyFont="1" applyFill="1" applyBorder="1" applyAlignment="1" applyProtection="1">
      <alignment horizontal="center"/>
      <protection hidden="1"/>
    </xf>
    <xf numFmtId="0" fontId="25" fillId="0" borderId="1" xfId="2" applyFont="1" applyFill="1" applyBorder="1" applyAlignment="1" applyProtection="1">
      <alignment wrapText="1"/>
      <protection hidden="1"/>
    </xf>
    <xf numFmtId="49" fontId="25" fillId="0" borderId="1" xfId="2" applyNumberFormat="1" applyFont="1" applyFill="1" applyBorder="1" applyAlignment="1" applyProtection="1">
      <alignment horizontal="center"/>
      <protection hidden="1"/>
    </xf>
    <xf numFmtId="3" fontId="26" fillId="0" borderId="1" xfId="2" applyNumberFormat="1" applyFont="1" applyFill="1" applyBorder="1" applyAlignment="1" applyProtection="1">
      <alignment horizontal="center"/>
      <protection locked="0" hidden="1"/>
    </xf>
    <xf numFmtId="0" fontId="17" fillId="0" borderId="0" xfId="2" applyFont="1" applyProtection="1">
      <protection hidden="1"/>
    </xf>
    <xf numFmtId="0" fontId="17" fillId="0" borderId="0" xfId="2" applyProtection="1">
      <protection hidden="1"/>
    </xf>
    <xf numFmtId="169" fontId="2" fillId="0" borderId="1" xfId="3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49" fontId="2" fillId="0" borderId="0" xfId="0" applyNumberFormat="1" applyFont="1"/>
    <xf numFmtId="168" fontId="2" fillId="0" borderId="0" xfId="0" applyNumberFormat="1" applyFont="1"/>
    <xf numFmtId="0" fontId="0" fillId="0" borderId="1" xfId="0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1" xfId="0" applyFill="1" applyBorder="1"/>
    <xf numFmtId="168" fontId="1" fillId="0" borderId="1" xfId="3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1" xfId="0" applyFont="1" applyFill="1" applyBorder="1"/>
    <xf numFmtId="0" fontId="1" fillId="0" borderId="1" xfId="0" applyFont="1" applyFill="1" applyBorder="1"/>
    <xf numFmtId="0" fontId="0" fillId="0" borderId="4" xfId="0" applyBorder="1"/>
    <xf numFmtId="0" fontId="1" fillId="0" borderId="1" xfId="0" applyFont="1" applyBorder="1" applyAlignment="1">
      <alignment horizontal="center" vertical="center" wrapText="1"/>
    </xf>
    <xf numFmtId="170" fontId="2" fillId="0" borderId="5" xfId="3" applyNumberFormat="1" applyFont="1" applyBorder="1" applyAlignment="1">
      <alignment horizontal="center"/>
    </xf>
    <xf numFmtId="170" fontId="2" fillId="0" borderId="1" xfId="3" applyNumberFormat="1" applyFont="1" applyBorder="1" applyAlignment="1">
      <alignment horizontal="center"/>
    </xf>
    <xf numFmtId="170" fontId="2" fillId="0" borderId="5" xfId="3" applyNumberFormat="1" applyFont="1" applyFill="1" applyBorder="1" applyAlignment="1">
      <alignment horizontal="center"/>
    </xf>
    <xf numFmtId="170" fontId="1" fillId="0" borderId="1" xfId="3" applyNumberFormat="1" applyBorder="1" applyAlignment="1">
      <alignment horizontal="center"/>
    </xf>
    <xf numFmtId="169" fontId="2" fillId="0" borderId="0" xfId="0" applyNumberFormat="1" applyFont="1"/>
    <xf numFmtId="0" fontId="2" fillId="0" borderId="0" xfId="0" applyFont="1" applyBorder="1" applyAlignment="1">
      <alignment horizontal="center"/>
    </xf>
    <xf numFmtId="168" fontId="0" fillId="0" borderId="0" xfId="0" applyNumberFormat="1" applyAlignment="1">
      <alignment horizontal="center"/>
    </xf>
    <xf numFmtId="49" fontId="1" fillId="0" borderId="1" xfId="3" applyNumberFormat="1" applyFont="1" applyFill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171" fontId="0" fillId="0" borderId="0" xfId="0" applyNumberFormat="1"/>
    <xf numFmtId="0" fontId="7" fillId="0" borderId="0" xfId="0" applyFont="1" applyBorder="1" applyProtection="1">
      <protection hidden="1"/>
    </xf>
    <xf numFmtId="49" fontId="2" fillId="0" borderId="1" xfId="0" applyNumberFormat="1" applyFont="1" applyBorder="1" applyAlignment="1">
      <alignment horizontal="right"/>
    </xf>
    <xf numFmtId="0" fontId="29" fillId="0" borderId="1" xfId="2" applyFont="1" applyFill="1" applyBorder="1" applyAlignment="1" applyProtection="1">
      <alignment horizontal="center" vertical="center" wrapText="1"/>
      <protection hidden="1"/>
    </xf>
    <xf numFmtId="0" fontId="30" fillId="0" borderId="2" xfId="2" applyFont="1" applyFill="1" applyBorder="1" applyAlignment="1" applyProtection="1">
      <alignment horizontal="center"/>
      <protection hidden="1"/>
    </xf>
    <xf numFmtId="0" fontId="31" fillId="0" borderId="2" xfId="2" applyFont="1" applyFill="1" applyBorder="1" applyAlignment="1" applyProtection="1">
      <alignment horizontal="left" wrapText="1"/>
      <protection hidden="1"/>
    </xf>
    <xf numFmtId="0" fontId="31" fillId="0" borderId="2" xfId="2" applyFont="1" applyFill="1" applyBorder="1" applyAlignment="1" applyProtection="1">
      <alignment horizontal="center" wrapText="1"/>
      <protection hidden="1"/>
    </xf>
    <xf numFmtId="3" fontId="32" fillId="0" borderId="1" xfId="2" applyNumberFormat="1" applyFont="1" applyFill="1" applyBorder="1" applyAlignment="1" applyProtection="1">
      <alignment horizontal="right"/>
      <protection locked="0" hidden="1"/>
    </xf>
    <xf numFmtId="3" fontId="32" fillId="0" borderId="1" xfId="2" applyNumberFormat="1" applyFont="1" applyFill="1" applyBorder="1" applyAlignment="1" applyProtection="1">
      <alignment horizontal="right" vertical="center" wrapText="1"/>
      <protection locked="0" hidden="1"/>
    </xf>
    <xf numFmtId="0" fontId="33" fillId="0" borderId="1" xfId="2" applyFont="1" applyFill="1" applyBorder="1" applyAlignment="1" applyProtection="1">
      <alignment horizontal="center" vertical="center" wrapText="1"/>
      <protection hidden="1"/>
    </xf>
    <xf numFmtId="0" fontId="31" fillId="0" borderId="1" xfId="2" applyFont="1" applyFill="1" applyBorder="1" applyAlignment="1" applyProtection="1">
      <alignment horizontal="left" wrapText="1"/>
      <protection hidden="1"/>
    </xf>
    <xf numFmtId="0" fontId="34" fillId="0" borderId="1" xfId="2" applyFont="1" applyFill="1" applyBorder="1" applyAlignment="1" applyProtection="1">
      <alignment horizontal="center" vertical="center"/>
      <protection hidden="1"/>
    </xf>
    <xf numFmtId="0" fontId="34" fillId="0" borderId="1" xfId="2" applyFont="1" applyFill="1" applyBorder="1" applyAlignment="1" applyProtection="1">
      <alignment horizontal="center" vertical="center" wrapText="1"/>
      <protection hidden="1"/>
    </xf>
    <xf numFmtId="0" fontId="11" fillId="0" borderId="1" xfId="2" applyFont="1" applyFill="1" applyBorder="1" applyAlignment="1" applyProtection="1">
      <alignment horizontal="left" vertical="center" wrapText="1"/>
      <protection hidden="1"/>
    </xf>
    <xf numFmtId="0" fontId="11" fillId="0" borderId="1" xfId="2" applyFont="1" applyFill="1" applyBorder="1" applyAlignment="1" applyProtection="1">
      <alignment horizontal="center" vertical="center" wrapText="1"/>
      <protection hidden="1"/>
    </xf>
    <xf numFmtId="3" fontId="18" fillId="0" borderId="1" xfId="1" applyNumberFormat="1" applyFont="1" applyFill="1" applyBorder="1" applyAlignment="1" applyProtection="1">
      <alignment horizontal="right"/>
      <protection locked="0" hidden="1"/>
    </xf>
    <xf numFmtId="0" fontId="34" fillId="0" borderId="1" xfId="2" applyFont="1" applyFill="1" applyBorder="1" applyAlignment="1" applyProtection="1">
      <alignment horizontal="left" vertical="center" wrapText="1"/>
      <protection hidden="1"/>
    </xf>
    <xf numFmtId="3" fontId="34" fillId="0" borderId="1" xfId="1" applyNumberFormat="1" applyFont="1" applyFill="1" applyBorder="1" applyAlignment="1" applyProtection="1">
      <alignment horizontal="right" vertical="center" wrapText="1"/>
      <protection hidden="1"/>
    </xf>
    <xf numFmtId="4" fontId="18" fillId="0" borderId="1" xfId="1" applyNumberFormat="1" applyFont="1" applyFill="1" applyBorder="1" applyAlignment="1" applyProtection="1">
      <alignment horizontal="right"/>
      <protection locked="0" hidden="1"/>
    </xf>
    <xf numFmtId="0" fontId="12" fillId="0" borderId="1" xfId="2" applyFont="1" applyFill="1" applyBorder="1" applyAlignment="1" applyProtection="1">
      <alignment horizontal="left" vertical="center" wrapText="1"/>
      <protection hidden="1"/>
    </xf>
    <xf numFmtId="0" fontId="12" fillId="0" borderId="1" xfId="2" applyFont="1" applyFill="1" applyBorder="1" applyAlignment="1" applyProtection="1">
      <alignment horizontal="center" vertical="center" wrapText="1"/>
      <protection hidden="1"/>
    </xf>
    <xf numFmtId="4" fontId="35" fillId="0" borderId="1" xfId="1" applyNumberFormat="1" applyFont="1" applyFill="1" applyBorder="1" applyAlignment="1" applyProtection="1">
      <alignment horizontal="right" vertical="center" wrapText="1"/>
      <protection hidden="1"/>
    </xf>
    <xf numFmtId="3" fontId="11" fillId="0" borderId="1" xfId="2" applyNumberFormat="1" applyFont="1" applyFill="1" applyBorder="1" applyAlignment="1" applyProtection="1">
      <alignment horizontal="right"/>
      <protection locked="0" hidden="1"/>
    </xf>
    <xf numFmtId="4" fontId="11" fillId="0" borderId="1" xfId="2" applyNumberFormat="1" applyFont="1" applyFill="1" applyBorder="1" applyAlignment="1" applyProtection="1">
      <alignment horizontal="right"/>
      <protection locked="0" hidden="1"/>
    </xf>
    <xf numFmtId="3" fontId="12" fillId="0" borderId="1" xfId="2" applyNumberFormat="1" applyFont="1" applyFill="1" applyBorder="1" applyAlignment="1" applyProtection="1">
      <alignment horizontal="right"/>
      <protection hidden="1"/>
    </xf>
    <xf numFmtId="4" fontId="11" fillId="0" borderId="1" xfId="2" applyNumberFormat="1" applyFont="1" applyFill="1" applyBorder="1" applyAlignment="1" applyProtection="1">
      <alignment horizontal="right"/>
      <protection hidden="1"/>
    </xf>
    <xf numFmtId="4" fontId="18" fillId="0" borderId="1" xfId="1" applyNumberFormat="1" applyFont="1" applyFill="1" applyBorder="1" applyAlignment="1" applyProtection="1">
      <alignment horizontal="right"/>
      <protection hidden="1"/>
    </xf>
    <xf numFmtId="0" fontId="10" fillId="0" borderId="1" xfId="2" applyFont="1" applyFill="1" applyBorder="1" applyAlignment="1" applyProtection="1">
      <alignment horizontal="left" vertical="center" wrapText="1"/>
      <protection hidden="1"/>
    </xf>
    <xf numFmtId="0" fontId="10" fillId="0" borderId="1" xfId="2" applyFont="1" applyFill="1" applyBorder="1" applyAlignment="1" applyProtection="1">
      <alignment horizontal="center" vertical="center" wrapText="1"/>
      <protection hidden="1"/>
    </xf>
    <xf numFmtId="3" fontId="18" fillId="0" borderId="1" xfId="1" applyNumberFormat="1" applyFont="1" applyFill="1" applyBorder="1" applyAlignment="1" applyProtection="1">
      <alignment horizontal="right"/>
      <protection hidden="1"/>
    </xf>
    <xf numFmtId="4" fontId="18" fillId="0" borderId="1" xfId="2" applyNumberFormat="1" applyFont="1" applyFill="1" applyBorder="1" applyAlignment="1" applyProtection="1">
      <alignment horizontal="right"/>
      <protection locked="0" hidden="1"/>
    </xf>
    <xf numFmtId="4" fontId="18" fillId="0" borderId="1" xfId="2" applyNumberFormat="1" applyFont="1" applyFill="1" applyBorder="1" applyAlignment="1" applyProtection="1">
      <alignment horizontal="right" vertical="center"/>
      <protection locked="0" hidden="1"/>
    </xf>
    <xf numFmtId="4" fontId="18" fillId="0" borderId="1" xfId="2" applyNumberFormat="1" applyFont="1" applyFill="1" applyBorder="1" applyAlignment="1" applyProtection="1">
      <alignment horizontal="right" vertical="center"/>
      <protection hidden="1"/>
    </xf>
    <xf numFmtId="3" fontId="18" fillId="0" borderId="1" xfId="2" applyNumberFormat="1" applyFont="1" applyFill="1" applyBorder="1" applyAlignment="1" applyProtection="1">
      <alignment horizontal="right" vertical="center"/>
      <protection locked="0" hidden="1"/>
    </xf>
    <xf numFmtId="3" fontId="10" fillId="0" borderId="1" xfId="2" applyNumberFormat="1" applyFont="1" applyFill="1" applyBorder="1" applyAlignment="1" applyProtection="1">
      <alignment horizontal="right" vertical="center"/>
      <protection locked="0" hidden="1"/>
    </xf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8" fillId="0" borderId="0" xfId="0" applyFont="1" applyBorder="1" applyAlignment="1" applyProtection="1">
      <protection hidden="1"/>
    </xf>
    <xf numFmtId="0" fontId="36" fillId="0" borderId="1" xfId="2" applyFont="1" applyFill="1" applyBorder="1" applyAlignment="1" applyProtection="1">
      <alignment horizontal="center" vertical="center"/>
      <protection hidden="1"/>
    </xf>
    <xf numFmtId="0" fontId="36" fillId="0" borderId="1" xfId="2" applyFont="1" applyFill="1" applyBorder="1" applyAlignment="1" applyProtection="1">
      <alignment horizontal="center" vertical="center" wrapText="1"/>
      <protection hidden="1"/>
    </xf>
    <xf numFmtId="0" fontId="15" fillId="0" borderId="1" xfId="2" applyFont="1" applyFill="1" applyBorder="1" applyAlignment="1" applyProtection="1">
      <alignment horizontal="center"/>
      <protection hidden="1"/>
    </xf>
    <xf numFmtId="0" fontId="13" fillId="0" borderId="1" xfId="2" applyFont="1" applyFill="1" applyBorder="1" applyProtection="1">
      <protection hidden="1"/>
    </xf>
    <xf numFmtId="49" fontId="13" fillId="0" borderId="1" xfId="2" applyNumberFormat="1" applyFont="1" applyFill="1" applyBorder="1" applyAlignment="1" applyProtection="1">
      <alignment horizontal="center"/>
      <protection hidden="1"/>
    </xf>
    <xf numFmtId="3" fontId="13" fillId="0" borderId="1" xfId="2" applyNumberFormat="1" applyFont="1" applyFill="1" applyBorder="1" applyAlignment="1" applyProtection="1">
      <alignment horizontal="right"/>
      <protection locked="0" hidden="1"/>
    </xf>
    <xf numFmtId="49" fontId="13" fillId="0" borderId="1" xfId="2" applyNumberFormat="1" applyFont="1" applyFill="1" applyBorder="1" applyAlignment="1" applyProtection="1">
      <alignment horizontal="right"/>
      <protection locked="0" hidden="1"/>
    </xf>
    <xf numFmtId="49" fontId="13" fillId="0" borderId="1" xfId="2" applyNumberFormat="1" applyFont="1" applyFill="1" applyBorder="1" applyAlignment="1" applyProtection="1">
      <alignment horizontal="center"/>
      <protection locked="0" hidden="1"/>
    </xf>
    <xf numFmtId="3" fontId="13" fillId="0" borderId="1" xfId="2" applyNumberFormat="1" applyFont="1" applyFill="1" applyBorder="1" applyAlignment="1" applyProtection="1">
      <alignment horizontal="center"/>
      <protection locked="0" hidden="1"/>
    </xf>
    <xf numFmtId="0" fontId="13" fillId="0" borderId="1" xfId="2" applyFont="1" applyFill="1" applyBorder="1" applyAlignment="1" applyProtection="1">
      <alignment vertical="center" wrapText="1"/>
      <protection hidden="1"/>
    </xf>
    <xf numFmtId="49" fontId="13" fillId="0" borderId="1" xfId="2" applyNumberFormat="1" applyFont="1" applyFill="1" applyBorder="1" applyAlignment="1" applyProtection="1">
      <alignment horizontal="center" vertical="center" wrapText="1"/>
      <protection hidden="1"/>
    </xf>
    <xf numFmtId="3" fontId="13" fillId="0" borderId="1" xfId="2" applyNumberFormat="1" applyFont="1" applyFill="1" applyBorder="1" applyAlignment="1" applyProtection="1">
      <alignment horizontal="right" vertical="center" wrapText="1"/>
      <protection locked="0" hidden="1"/>
    </xf>
    <xf numFmtId="49" fontId="13" fillId="0" borderId="1" xfId="2" applyNumberFormat="1" applyFont="1" applyFill="1" applyBorder="1" applyAlignment="1" applyProtection="1">
      <alignment horizontal="right" vertical="center" wrapText="1"/>
      <protection locked="0" hidden="1"/>
    </xf>
    <xf numFmtId="49" fontId="13" fillId="0" borderId="1" xfId="2" applyNumberFormat="1" applyFont="1" applyFill="1" applyBorder="1" applyAlignment="1" applyProtection="1">
      <alignment horizontal="center" vertical="center" wrapText="1"/>
      <protection locked="0" hidden="1"/>
    </xf>
    <xf numFmtId="49" fontId="13" fillId="0" borderId="5" xfId="2" applyNumberFormat="1" applyFont="1" applyFill="1" applyBorder="1" applyAlignment="1" applyProtection="1">
      <alignment horizontal="right"/>
      <protection locked="0" hidden="1"/>
    </xf>
    <xf numFmtId="49" fontId="13" fillId="0" borderId="5" xfId="2" applyNumberFormat="1" applyFont="1" applyFill="1" applyBorder="1" applyAlignment="1" applyProtection="1">
      <alignment horizontal="right" vertical="center" wrapText="1"/>
      <protection locked="0" hidden="1"/>
    </xf>
    <xf numFmtId="0" fontId="16" fillId="0" borderId="1" xfId="2" applyFont="1" applyFill="1" applyBorder="1" applyAlignment="1" applyProtection="1">
      <alignment horizontal="center" vertical="center"/>
      <protection hidden="1"/>
    </xf>
    <xf numFmtId="3" fontId="16" fillId="0" borderId="1" xfId="2" applyNumberFormat="1" applyFont="1" applyFill="1" applyBorder="1" applyAlignment="1" applyProtection="1">
      <alignment horizontal="right" vertical="center"/>
      <protection locked="0" hidden="1"/>
    </xf>
    <xf numFmtId="49" fontId="15" fillId="0" borderId="1" xfId="2" applyNumberFormat="1" applyFont="1" applyFill="1" applyBorder="1" applyAlignment="1" applyProtection="1">
      <alignment horizontal="right"/>
      <protection locked="0" hidden="1"/>
    </xf>
    <xf numFmtId="49" fontId="15" fillId="0" borderId="1" xfId="2" applyNumberFormat="1" applyFont="1" applyFill="1" applyBorder="1" applyAlignment="1" applyProtection="1">
      <alignment horizontal="center"/>
      <protection locked="0" hidden="1"/>
    </xf>
    <xf numFmtId="3" fontId="15" fillId="0" borderId="1" xfId="2" applyNumberFormat="1" applyFont="1" applyFill="1" applyBorder="1" applyAlignment="1" applyProtection="1">
      <alignment horizontal="center"/>
      <protection locked="0" hidden="1"/>
    </xf>
    <xf numFmtId="3" fontId="14" fillId="0" borderId="1" xfId="2" applyNumberFormat="1" applyFont="1" applyFill="1" applyBorder="1" applyAlignment="1" applyProtection="1">
      <alignment horizontal="right" vertical="center"/>
      <protection locked="0" hidden="1"/>
    </xf>
    <xf numFmtId="3" fontId="13" fillId="0" borderId="1" xfId="1" applyNumberFormat="1" applyFont="1" applyFill="1" applyBorder="1" applyAlignment="1" applyProtection="1">
      <alignment horizontal="right"/>
      <protection locked="0" hidden="1"/>
    </xf>
    <xf numFmtId="49" fontId="13" fillId="0" borderId="5" xfId="1" applyNumberFormat="1" applyFont="1" applyFill="1" applyBorder="1" applyAlignment="1" applyProtection="1">
      <alignment horizontal="right"/>
      <protection locked="0" hidden="1"/>
    </xf>
    <xf numFmtId="49" fontId="13" fillId="2" borderId="1" xfId="2" applyNumberFormat="1" applyFont="1" applyFill="1" applyBorder="1" applyAlignment="1" applyProtection="1">
      <alignment horizontal="center"/>
      <protection hidden="1"/>
    </xf>
    <xf numFmtId="3" fontId="13" fillId="0" borderId="1" xfId="1" applyNumberFormat="1" applyFont="1" applyFill="1" applyBorder="1" applyAlignment="1" applyProtection="1">
      <alignment horizontal="right" vertical="center" wrapText="1"/>
      <protection locked="0" hidden="1"/>
    </xf>
    <xf numFmtId="3" fontId="13" fillId="0" borderId="5" xfId="1" applyNumberFormat="1" applyFont="1" applyFill="1" applyBorder="1" applyAlignment="1" applyProtection="1">
      <alignment horizontal="right"/>
      <protection locked="0" hidden="1"/>
    </xf>
    <xf numFmtId="0" fontId="14" fillId="0" borderId="0" xfId="0" applyFont="1"/>
    <xf numFmtId="49" fontId="14" fillId="0" borderId="0" xfId="0" applyNumberFormat="1" applyFont="1"/>
    <xf numFmtId="0" fontId="14" fillId="0" borderId="0" xfId="2" applyFont="1" applyProtection="1">
      <protection hidden="1"/>
    </xf>
    <xf numFmtId="170" fontId="0" fillId="0" borderId="0" xfId="3" applyNumberFormat="1" applyFont="1"/>
    <xf numFmtId="3" fontId="31" fillId="2" borderId="2" xfId="2" applyNumberFormat="1" applyFont="1" applyFill="1" applyBorder="1" applyAlignment="1" applyProtection="1">
      <alignment horizontal="center"/>
      <protection hidden="1"/>
    </xf>
    <xf numFmtId="3" fontId="31" fillId="2" borderId="1" xfId="2" applyNumberFormat="1" applyFont="1" applyFill="1" applyBorder="1" applyAlignment="1" applyProtection="1">
      <alignment horizontal="right"/>
      <protection locked="0" hidden="1"/>
    </xf>
    <xf numFmtId="3" fontId="32" fillId="2" borderId="1" xfId="2" applyNumberFormat="1" applyFont="1" applyFill="1" applyBorder="1" applyAlignment="1" applyProtection="1">
      <alignment horizontal="right" vertical="center" wrapText="1"/>
      <protection locked="0" hidden="1"/>
    </xf>
    <xf numFmtId="3" fontId="32" fillId="2" borderId="1" xfId="2" applyNumberFormat="1" applyFont="1" applyFill="1" applyBorder="1" applyAlignment="1" applyProtection="1">
      <alignment horizontal="right"/>
      <protection locked="0" hidden="1"/>
    </xf>
    <xf numFmtId="3" fontId="31" fillId="2" borderId="1" xfId="2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6" fontId="2" fillId="0" borderId="7" xfId="0" applyNumberFormat="1" applyFont="1" applyBorder="1" applyAlignment="1">
      <alignment horizontal="center"/>
    </xf>
    <xf numFmtId="0" fontId="31" fillId="0" borderId="1" xfId="2" applyFont="1" applyFill="1" applyBorder="1" applyAlignment="1" applyProtection="1">
      <alignment horizontal="center" wrapText="1"/>
      <protection hidden="1"/>
    </xf>
    <xf numFmtId="166" fontId="2" fillId="0" borderId="0" xfId="0" applyNumberFormat="1" applyFont="1" applyBorder="1" applyAlignment="1">
      <alignment horizontal="center"/>
    </xf>
    <xf numFmtId="169" fontId="2" fillId="0" borderId="0" xfId="3" applyNumberFormat="1" applyFont="1" applyBorder="1" applyAlignment="1">
      <alignment horizontal="center"/>
    </xf>
    <xf numFmtId="0" fontId="8" fillId="0" borderId="0" xfId="2" applyFont="1" applyAlignment="1" applyProtection="1">
      <alignment horizontal="center" vertical="center"/>
      <protection hidden="1"/>
    </xf>
    <xf numFmtId="0" fontId="9" fillId="0" borderId="0" xfId="2" applyFont="1" applyFill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protection hidden="1"/>
    </xf>
    <xf numFmtId="0" fontId="0" fillId="0" borderId="0" xfId="0" applyBorder="1" applyProtection="1"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49" fontId="11" fillId="0" borderId="2" xfId="0" applyNumberFormat="1" applyFont="1" applyFill="1" applyBorder="1" applyAlignment="1" applyProtection="1">
      <alignment horizontal="center" vertical="center"/>
      <protection hidden="1"/>
    </xf>
    <xf numFmtId="0" fontId="37" fillId="0" borderId="5" xfId="0" applyFont="1" applyFill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horizontal="center" vertical="center" wrapText="1"/>
      <protection hidden="1"/>
    </xf>
    <xf numFmtId="0" fontId="38" fillId="0" borderId="1" xfId="0" applyFont="1" applyFill="1" applyBorder="1" applyAlignment="1" applyProtection="1">
      <alignment vertical="center" wrapText="1"/>
      <protection hidden="1"/>
    </xf>
    <xf numFmtId="0" fontId="39" fillId="0" borderId="1" xfId="0" applyFont="1" applyFill="1" applyBorder="1" applyAlignment="1" applyProtection="1">
      <alignment vertical="center" wrapText="1"/>
      <protection hidden="1"/>
    </xf>
    <xf numFmtId="0" fontId="37" fillId="0" borderId="1" xfId="0" applyFont="1" applyBorder="1" applyAlignment="1" applyProtection="1">
      <alignment horizontal="center" vertical="center" wrapText="1"/>
      <protection hidden="1"/>
    </xf>
    <xf numFmtId="0" fontId="40" fillId="0" borderId="1" xfId="0" applyFont="1" applyBorder="1" applyAlignment="1">
      <alignment vertical="center" wrapText="1"/>
    </xf>
    <xf numFmtId="0" fontId="38" fillId="0" borderId="2" xfId="0" applyFont="1" applyFill="1" applyBorder="1" applyAlignment="1" applyProtection="1">
      <alignment vertical="center" wrapText="1"/>
      <protection hidden="1"/>
    </xf>
    <xf numFmtId="49" fontId="38" fillId="0" borderId="8" xfId="0" applyNumberFormat="1" applyFont="1" applyFill="1" applyBorder="1" applyAlignment="1" applyProtection="1">
      <alignment vertical="center" wrapText="1"/>
      <protection hidden="1"/>
    </xf>
    <xf numFmtId="49" fontId="38" fillId="0" borderId="3" xfId="0" applyNumberFormat="1" applyFont="1" applyFill="1" applyBorder="1" applyAlignment="1" applyProtection="1">
      <alignment vertical="center" wrapText="1"/>
      <protection hidden="1"/>
    </xf>
    <xf numFmtId="49" fontId="38" fillId="0" borderId="1" xfId="0" applyNumberFormat="1" applyFont="1" applyFill="1" applyBorder="1" applyAlignment="1" applyProtection="1">
      <alignment vertical="center" wrapText="1"/>
      <protection hidden="1"/>
    </xf>
    <xf numFmtId="49" fontId="39" fillId="0" borderId="1" xfId="0" applyNumberFormat="1" applyFont="1" applyFill="1" applyBorder="1" applyAlignment="1" applyProtection="1">
      <alignment vertical="center" wrapText="1"/>
      <protection hidden="1"/>
    </xf>
    <xf numFmtId="0" fontId="40" fillId="0" borderId="1" xfId="0" applyFont="1" applyFill="1" applyBorder="1" applyAlignment="1" applyProtection="1">
      <alignment horizontal="left" vertical="center" wrapText="1"/>
      <protection hidden="1"/>
    </xf>
    <xf numFmtId="0" fontId="37" fillId="0" borderId="1" xfId="0" applyFont="1" applyBorder="1" applyAlignment="1">
      <alignment vertical="center" wrapText="1"/>
    </xf>
    <xf numFmtId="0" fontId="37" fillId="0" borderId="1" xfId="0" applyFont="1" applyFill="1" applyBorder="1" applyAlignment="1" applyProtection="1">
      <alignment horizontal="center"/>
      <protection hidden="1"/>
    </xf>
    <xf numFmtId="0" fontId="38" fillId="0" borderId="9" xfId="0" applyFont="1" applyFill="1" applyBorder="1" applyAlignment="1" applyProtection="1">
      <alignment vertical="center" wrapText="1"/>
      <protection hidden="1"/>
    </xf>
    <xf numFmtId="0" fontId="39" fillId="0" borderId="1" xfId="0" applyFont="1" applyFill="1" applyBorder="1" applyAlignment="1" applyProtection="1">
      <alignment wrapText="1"/>
      <protection hidden="1"/>
    </xf>
    <xf numFmtId="0" fontId="38" fillId="0" borderId="1" xfId="0" applyFont="1" applyFill="1" applyBorder="1" applyAlignment="1" applyProtection="1">
      <alignment wrapText="1"/>
      <protection hidden="1"/>
    </xf>
    <xf numFmtId="49" fontId="38" fillId="0" borderId="1" xfId="0" applyNumberFormat="1" applyFont="1" applyFill="1" applyBorder="1" applyAlignment="1" applyProtection="1">
      <alignment wrapText="1"/>
      <protection hidden="1"/>
    </xf>
    <xf numFmtId="49" fontId="40" fillId="0" borderId="1" xfId="0" applyNumberFormat="1" applyFont="1" applyBorder="1" applyAlignment="1">
      <alignment vertical="center" wrapText="1"/>
    </xf>
    <xf numFmtId="0" fontId="40" fillId="0" borderId="1" xfId="2" applyFont="1" applyBorder="1" applyAlignment="1" applyProtection="1">
      <alignment vertical="center" wrapText="1"/>
      <protection hidden="1"/>
    </xf>
    <xf numFmtId="49" fontId="11" fillId="0" borderId="9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49" fontId="18" fillId="0" borderId="1" xfId="2" applyNumberFormat="1" applyFont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49" fontId="18" fillId="0" borderId="1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/>
    </xf>
    <xf numFmtId="0" fontId="41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0" fontId="42" fillId="0" borderId="1" xfId="2" applyFont="1" applyFill="1" applyBorder="1" applyAlignment="1" applyProtection="1">
      <alignment horizontal="center" vertical="center" wrapText="1"/>
      <protection hidden="1"/>
    </xf>
    <xf numFmtId="49" fontId="4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2" fillId="0" borderId="3" xfId="2" applyFont="1" applyFill="1" applyBorder="1" applyAlignment="1" applyProtection="1">
      <alignment horizontal="center"/>
      <protection hidden="1"/>
    </xf>
    <xf numFmtId="0" fontId="42" fillId="0" borderId="1" xfId="2" applyFont="1" applyFill="1" applyBorder="1" applyAlignment="1" applyProtection="1">
      <alignment horizontal="center"/>
      <protection hidden="1"/>
    </xf>
    <xf numFmtId="0" fontId="42" fillId="0" borderId="1" xfId="2" applyFont="1" applyFill="1" applyBorder="1" applyAlignment="1" applyProtection="1">
      <alignment vertical="center" wrapText="1"/>
      <protection hidden="1"/>
    </xf>
    <xf numFmtId="49" fontId="42" fillId="0" borderId="1" xfId="2" applyNumberFormat="1" applyFont="1" applyFill="1" applyBorder="1" applyAlignment="1" applyProtection="1">
      <alignment horizontal="center"/>
      <protection hidden="1"/>
    </xf>
    <xf numFmtId="0" fontId="42" fillId="0" borderId="1" xfId="2" applyNumberFormat="1" applyFont="1" applyFill="1" applyBorder="1" applyAlignment="1" applyProtection="1">
      <alignment vertical="center" wrapText="1"/>
      <protection hidden="1"/>
    </xf>
    <xf numFmtId="49" fontId="42" fillId="0" borderId="1" xfId="2" applyNumberFormat="1" applyFont="1" applyFill="1" applyBorder="1" applyAlignment="1" applyProtection="1">
      <alignment horizontal="center" vertical="center"/>
      <protection hidden="1"/>
    </xf>
    <xf numFmtId="1" fontId="4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2" fillId="0" borderId="1" xfId="2" applyFont="1" applyFill="1" applyBorder="1" applyAlignment="1" applyProtection="1">
      <alignment vertical="center" wrapText="1" shrinkToFit="1"/>
      <protection hidden="1"/>
    </xf>
    <xf numFmtId="49" fontId="42" fillId="0" borderId="1" xfId="2" applyNumberFormat="1" applyFont="1" applyFill="1" applyBorder="1" applyAlignment="1" applyProtection="1">
      <alignment horizontal="center" vertical="center" wrapText="1" shrinkToFit="1"/>
      <protection hidden="1"/>
    </xf>
    <xf numFmtId="0" fontId="42" fillId="0" borderId="1" xfId="0" applyFont="1" applyBorder="1" applyAlignment="1">
      <alignment vertical="center" wrapText="1"/>
    </xf>
    <xf numFmtId="49" fontId="42" fillId="0" borderId="1" xfId="0" applyNumberFormat="1" applyFont="1" applyBorder="1" applyAlignment="1">
      <alignment horizontal="center"/>
    </xf>
    <xf numFmtId="49" fontId="40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center" wrapText="1"/>
    </xf>
    <xf numFmtId="1" fontId="42" fillId="0" borderId="1" xfId="0" applyNumberFormat="1" applyFont="1" applyBorder="1" applyAlignment="1">
      <alignment horizontal="center" vertical="center" wrapText="1"/>
    </xf>
    <xf numFmtId="1" fontId="42" fillId="0" borderId="9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49" fontId="44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46" fillId="0" borderId="1" xfId="0" applyFont="1" applyBorder="1" applyAlignment="1">
      <alignment vertical="center" wrapText="1"/>
    </xf>
    <xf numFmtId="0" fontId="46" fillId="0" borderId="0" xfId="0" applyFont="1" applyAlignment="1">
      <alignment wrapText="1"/>
    </xf>
    <xf numFmtId="0" fontId="46" fillId="0" borderId="1" xfId="0" applyFont="1" applyBorder="1" applyAlignment="1">
      <alignment wrapText="1"/>
    </xf>
    <xf numFmtId="0" fontId="46" fillId="0" borderId="1" xfId="0" applyFont="1" applyFill="1" applyBorder="1" applyAlignment="1">
      <alignment vertical="center" wrapText="1"/>
    </xf>
    <xf numFmtId="0" fontId="14" fillId="0" borderId="0" xfId="2" applyFont="1" applyAlignment="1" applyProtection="1">
      <alignment horizontal="center" vertical="center"/>
      <protection hidden="1"/>
    </xf>
    <xf numFmtId="0" fontId="14" fillId="0" borderId="0" xfId="2" applyFont="1" applyAlignment="1" applyProtection="1">
      <alignment vertical="center"/>
      <protection hidden="1"/>
    </xf>
    <xf numFmtId="49" fontId="48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5" fillId="0" borderId="0" xfId="0" applyFont="1"/>
    <xf numFmtId="0" fontId="45" fillId="0" borderId="0" xfId="2" applyFont="1" applyAlignment="1" applyProtection="1">
      <alignment horizontal="left" vertical="center"/>
      <protection hidden="1"/>
    </xf>
    <xf numFmtId="0" fontId="45" fillId="0" borderId="0" xfId="2" applyFont="1" applyProtection="1">
      <protection hidden="1"/>
    </xf>
    <xf numFmtId="0" fontId="42" fillId="0" borderId="1" xfId="0" applyFont="1" applyBorder="1" applyAlignment="1">
      <alignment horizontal="center" vertical="center"/>
    </xf>
    <xf numFmtId="173" fontId="47" fillId="2" borderId="1" xfId="2" applyNumberFormat="1" applyFont="1" applyFill="1" applyBorder="1" applyAlignment="1" applyProtection="1">
      <alignment horizontal="center" vertical="center" wrapText="1"/>
      <protection locked="0" hidden="1"/>
    </xf>
    <xf numFmtId="173" fontId="47" fillId="2" borderId="1" xfId="2" applyNumberFormat="1" applyFont="1" applyFill="1" applyBorder="1" applyAlignment="1" applyProtection="1">
      <alignment horizontal="center" vertical="center"/>
      <protection hidden="1"/>
    </xf>
    <xf numFmtId="173" fontId="47" fillId="2" borderId="1" xfId="2" applyNumberFormat="1" applyFont="1" applyFill="1" applyBorder="1" applyAlignment="1" applyProtection="1">
      <alignment horizontal="center" vertical="center"/>
      <protection locked="0" hidden="1"/>
    </xf>
    <xf numFmtId="173" fontId="47" fillId="2" borderId="1" xfId="2" applyNumberFormat="1" applyFont="1" applyFill="1" applyBorder="1" applyAlignment="1" applyProtection="1">
      <alignment horizontal="center" vertical="center" wrapText="1"/>
      <protection hidden="1"/>
    </xf>
    <xf numFmtId="173" fontId="47" fillId="0" borderId="1" xfId="0" applyNumberFormat="1" applyFont="1" applyBorder="1" applyAlignment="1">
      <alignment horizontal="center" vertical="center"/>
    </xf>
    <xf numFmtId="173" fontId="47" fillId="0" borderId="1" xfId="2" applyNumberFormat="1" applyFont="1" applyFill="1" applyBorder="1" applyAlignment="1" applyProtection="1">
      <alignment horizontal="center" vertical="center" wrapText="1"/>
      <protection locked="0" hidden="1"/>
    </xf>
    <xf numFmtId="173" fontId="47" fillId="0" borderId="1" xfId="2" applyNumberFormat="1" applyFont="1" applyFill="1" applyBorder="1" applyAlignment="1" applyProtection="1">
      <alignment horizontal="center" vertical="center" wrapText="1"/>
      <protection hidden="1"/>
    </xf>
    <xf numFmtId="173" fontId="47" fillId="0" borderId="1" xfId="2" applyNumberFormat="1" applyFont="1" applyFill="1" applyBorder="1" applyAlignment="1" applyProtection="1">
      <alignment horizontal="center" vertical="center" wrapText="1" shrinkToFit="1"/>
      <protection hidden="1"/>
    </xf>
    <xf numFmtId="173" fontId="6" fillId="0" borderId="1" xfId="0" applyNumberFormat="1" applyFont="1" applyBorder="1" applyAlignment="1">
      <alignment horizontal="center"/>
    </xf>
    <xf numFmtId="49" fontId="2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7" fillId="0" borderId="0" xfId="0" applyFont="1"/>
    <xf numFmtId="0" fontId="6" fillId="0" borderId="1" xfId="2" applyFont="1" applyBorder="1" applyProtection="1">
      <protection hidden="1"/>
    </xf>
    <xf numFmtId="173" fontId="8" fillId="0" borderId="1" xfId="0" applyNumberFormat="1" applyFont="1" applyBorder="1" applyAlignment="1" applyProtection="1">
      <protection hidden="1"/>
    </xf>
    <xf numFmtId="173" fontId="9" fillId="0" borderId="1" xfId="0" applyNumberFormat="1" applyFont="1" applyBorder="1" applyAlignment="1" applyProtection="1">
      <alignment horizontal="center"/>
      <protection hidden="1"/>
    </xf>
    <xf numFmtId="173" fontId="7" fillId="0" borderId="1" xfId="0" applyNumberFormat="1" applyFont="1" applyBorder="1" applyAlignment="1" applyProtection="1">
      <alignment horizontal="center"/>
      <protection hidden="1"/>
    </xf>
    <xf numFmtId="173" fontId="6" fillId="0" borderId="1" xfId="0" applyNumberFormat="1" applyFont="1" applyBorder="1" applyAlignment="1" applyProtection="1">
      <alignment horizontal="right"/>
      <protection hidden="1"/>
    </xf>
    <xf numFmtId="173" fontId="6" fillId="0" borderId="1" xfId="0" applyNumberFormat="1" applyFont="1" applyBorder="1" applyAlignment="1" applyProtection="1">
      <alignment horizontal="center"/>
      <protection hidden="1"/>
    </xf>
    <xf numFmtId="173" fontId="6" fillId="0" borderId="1" xfId="0" applyNumberFormat="1" applyFont="1" applyBorder="1" applyAlignment="1" applyProtection="1">
      <alignment horizontal="center"/>
      <protection locked="0" hidden="1"/>
    </xf>
    <xf numFmtId="173" fontId="7" fillId="0" borderId="1" xfId="0" applyNumberFormat="1" applyFont="1" applyBorder="1" applyAlignment="1" applyProtection="1">
      <alignment horizontal="center"/>
      <protection locked="0" hidden="1"/>
    </xf>
    <xf numFmtId="173" fontId="7" fillId="0" borderId="1" xfId="0" applyNumberFormat="1" applyFont="1" applyBorder="1" applyAlignment="1">
      <alignment horizontal="center"/>
    </xf>
    <xf numFmtId="173" fontId="9" fillId="0" borderId="1" xfId="0" applyNumberFormat="1" applyFont="1" applyFill="1" applyBorder="1" applyAlignment="1" applyProtection="1">
      <protection hidden="1"/>
    </xf>
    <xf numFmtId="173" fontId="7" fillId="0" borderId="1" xfId="0" applyNumberFormat="1" applyFont="1" applyBorder="1" applyAlignment="1" applyProtection="1">
      <protection hidden="1"/>
    </xf>
    <xf numFmtId="173" fontId="2" fillId="0" borderId="1" xfId="0" applyNumberFormat="1" applyFont="1" applyBorder="1" applyAlignment="1">
      <alignment horizontal="center"/>
    </xf>
    <xf numFmtId="173" fontId="7" fillId="0" borderId="1" xfId="2" applyNumberFormat="1" applyFont="1" applyBorder="1" applyAlignment="1" applyProtection="1">
      <alignment horizontal="center" vertical="center" wrapText="1"/>
      <protection hidden="1"/>
    </xf>
    <xf numFmtId="173" fontId="0" fillId="0" borderId="1" xfId="0" applyNumberFormat="1" applyBorder="1"/>
    <xf numFmtId="173" fontId="7" fillId="0" borderId="0" xfId="0" applyNumberFormat="1" applyFont="1" applyBorder="1" applyAlignment="1">
      <alignment horizontal="center"/>
    </xf>
    <xf numFmtId="173" fontId="22" fillId="0" borderId="1" xfId="2" applyNumberFormat="1" applyFont="1" applyFill="1" applyBorder="1" applyAlignment="1" applyProtection="1">
      <alignment horizontal="center"/>
      <protection locked="0" hidden="1"/>
    </xf>
    <xf numFmtId="173" fontId="2" fillId="0" borderId="1" xfId="0" applyNumberFormat="1" applyFont="1" applyBorder="1"/>
    <xf numFmtId="173" fontId="47" fillId="0" borderId="1" xfId="0" applyNumberFormat="1" applyFont="1" applyBorder="1" applyAlignment="1">
      <alignment horizontal="center"/>
    </xf>
    <xf numFmtId="1" fontId="0" fillId="0" borderId="1" xfId="0" applyNumberFormat="1" applyBorder="1"/>
    <xf numFmtId="0" fontId="45" fillId="0" borderId="1" xfId="0" applyFont="1" applyBorder="1"/>
    <xf numFmtId="173" fontId="47" fillId="0" borderId="1" xfId="0" applyNumberFormat="1" applyFont="1" applyBorder="1"/>
    <xf numFmtId="173" fontId="6" fillId="0" borderId="1" xfId="0" applyNumberFormat="1" applyFont="1" applyFill="1" applyBorder="1" applyAlignment="1" applyProtection="1">
      <alignment horizontal="center"/>
      <protection hidden="1"/>
    </xf>
    <xf numFmtId="173" fontId="6" fillId="0" borderId="1" xfId="0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 applyProtection="1">
      <alignment horizontal="center"/>
      <protection hidden="1"/>
    </xf>
    <xf numFmtId="173" fontId="2" fillId="0" borderId="1" xfId="0" applyNumberFormat="1" applyFont="1" applyFill="1" applyBorder="1" applyAlignment="1">
      <alignment horizontal="center"/>
    </xf>
    <xf numFmtId="173" fontId="7" fillId="0" borderId="1" xfId="2" applyNumberFormat="1" applyFont="1" applyFill="1" applyBorder="1" applyAlignment="1" applyProtection="1">
      <alignment horizontal="center" vertical="center" wrapText="1"/>
      <protection hidden="1"/>
    </xf>
    <xf numFmtId="173" fontId="0" fillId="0" borderId="1" xfId="0" applyNumberFormat="1" applyFill="1" applyBorder="1"/>
    <xf numFmtId="0" fontId="52" fillId="0" borderId="0" xfId="2" applyFont="1" applyProtection="1">
      <protection hidden="1"/>
    </xf>
    <xf numFmtId="0" fontId="52" fillId="0" borderId="0" xfId="2" applyFont="1" applyAlignment="1" applyProtection="1">
      <alignment horizontal="center" vertical="center"/>
      <protection hidden="1"/>
    </xf>
    <xf numFmtId="173" fontId="22" fillId="0" borderId="1" xfId="2" applyNumberFormat="1" applyFont="1" applyFill="1" applyBorder="1" applyAlignment="1" applyProtection="1">
      <protection locked="0" hidden="1"/>
    </xf>
    <xf numFmtId="166" fontId="0" fillId="0" borderId="0" xfId="0" applyNumberFormat="1"/>
    <xf numFmtId="173" fontId="6" fillId="0" borderId="1" xfId="0" applyNumberFormat="1" applyFont="1" applyBorder="1" applyAlignment="1">
      <alignment horizontal="right"/>
    </xf>
    <xf numFmtId="173" fontId="2" fillId="0" borderId="1" xfId="0" applyNumberFormat="1" applyFont="1" applyBorder="1" applyAlignment="1">
      <alignment horizontal="right"/>
    </xf>
    <xf numFmtId="173" fontId="0" fillId="0" borderId="0" xfId="0" applyNumberFormat="1"/>
    <xf numFmtId="173" fontId="6" fillId="0" borderId="1" xfId="0" applyNumberFormat="1" applyFont="1" applyBorder="1" applyAlignment="1"/>
    <xf numFmtId="173" fontId="2" fillId="0" borderId="1" xfId="0" applyNumberFormat="1" applyFont="1" applyFill="1" applyBorder="1" applyAlignment="1"/>
    <xf numFmtId="0" fontId="2" fillId="0" borderId="7" xfId="0" applyFont="1" applyBorder="1" applyAlignment="1"/>
    <xf numFmtId="0" fontId="6" fillId="0" borderId="7" xfId="0" applyFont="1" applyBorder="1" applyAlignment="1"/>
    <xf numFmtId="0" fontId="21" fillId="0" borderId="7" xfId="2" applyFont="1" applyFill="1" applyBorder="1" applyAlignment="1" applyProtection="1">
      <alignment horizontal="center"/>
      <protection hidden="1"/>
    </xf>
    <xf numFmtId="0" fontId="0" fillId="0" borderId="7" xfId="0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53" fillId="0" borderId="0" xfId="0" applyFont="1"/>
    <xf numFmtId="14" fontId="6" fillId="0" borderId="7" xfId="0" applyNumberFormat="1" applyFont="1" applyBorder="1" applyAlignment="1"/>
    <xf numFmtId="0" fontId="22" fillId="0" borderId="7" xfId="2" applyFont="1" applyFill="1" applyBorder="1" applyAlignment="1" applyProtection="1">
      <alignment vertical="center" wrapText="1"/>
      <protection hidden="1"/>
    </xf>
    <xf numFmtId="14" fontId="22" fillId="0" borderId="7" xfId="2" applyNumberFormat="1" applyFont="1" applyFill="1" applyBorder="1" applyAlignment="1" applyProtection="1">
      <alignment vertical="center" wrapText="1"/>
      <protection hidden="1"/>
    </xf>
    <xf numFmtId="14" fontId="2" fillId="0" borderId="7" xfId="0" applyNumberFormat="1" applyFont="1" applyBorder="1" applyAlignment="1"/>
    <xf numFmtId="174" fontId="0" fillId="0" borderId="0" xfId="0" applyNumberFormat="1"/>
    <xf numFmtId="0" fontId="6" fillId="0" borderId="5" xfId="0" applyFont="1" applyBorder="1" applyAlignment="1"/>
    <xf numFmtId="9" fontId="22" fillId="0" borderId="5" xfId="2" applyNumberFormat="1" applyFont="1" applyFill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>
      <alignment horizontal="left"/>
    </xf>
    <xf numFmtId="0" fontId="2" fillId="0" borderId="5" xfId="0" applyFont="1" applyBorder="1" applyAlignment="1"/>
    <xf numFmtId="0" fontId="22" fillId="0" borderId="5" xfId="2" applyFont="1" applyFill="1" applyBorder="1" applyAlignment="1" applyProtection="1">
      <alignment horizontal="left" vertical="center" wrapText="1"/>
      <protection hidden="1"/>
    </xf>
    <xf numFmtId="0" fontId="55" fillId="0" borderId="7" xfId="2" applyFont="1" applyFill="1" applyBorder="1" applyAlignment="1" applyProtection="1">
      <alignment horizontal="left"/>
      <protection hidden="1"/>
    </xf>
    <xf numFmtId="0" fontId="56" fillId="0" borderId="1" xfId="0" applyFont="1" applyBorder="1" applyAlignment="1">
      <alignment horizontal="left"/>
    </xf>
    <xf numFmtId="173" fontId="20" fillId="0" borderId="1" xfId="2" applyNumberFormat="1" applyFont="1" applyFill="1" applyBorder="1" applyAlignment="1" applyProtection="1">
      <protection locked="0" hidden="1"/>
    </xf>
    <xf numFmtId="173" fontId="20" fillId="0" borderId="1" xfId="2" applyNumberFormat="1" applyFont="1" applyFill="1" applyBorder="1" applyAlignment="1" applyProtection="1">
      <alignment horizontal="center"/>
      <protection locked="0" hidden="1"/>
    </xf>
    <xf numFmtId="173" fontId="8" fillId="0" borderId="1" xfId="0" applyNumberFormat="1" applyFont="1" applyBorder="1" applyAlignment="1">
      <alignment horizontal="center"/>
    </xf>
    <xf numFmtId="173" fontId="8" fillId="0" borderId="1" xfId="0" applyNumberFormat="1" applyFont="1" applyBorder="1" applyAlignment="1"/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/>
    <xf numFmtId="0" fontId="57" fillId="0" borderId="5" xfId="0" applyFont="1" applyBorder="1" applyAlignment="1"/>
    <xf numFmtId="0" fontId="57" fillId="0" borderId="1" xfId="0" applyFont="1" applyBorder="1" applyAlignment="1"/>
    <xf numFmtId="166" fontId="57" fillId="0" borderId="1" xfId="0" applyNumberFormat="1" applyFont="1" applyBorder="1" applyAlignment="1"/>
    <xf numFmtId="0" fontId="2" fillId="0" borderId="0" xfId="0" applyFont="1" applyBorder="1" applyAlignment="1" applyProtection="1">
      <alignment horizontal="left"/>
      <protection hidden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/>
      <protection hidden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alignment horizontal="right"/>
      <protection locked="0" hidden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Border="1" applyAlignment="1" applyProtection="1">
      <alignment horizontal="right"/>
      <protection hidden="1"/>
    </xf>
    <xf numFmtId="0" fontId="1" fillId="0" borderId="10" xfId="0" applyFont="1" applyBorder="1" applyAlignment="1">
      <alignment horizontal="right"/>
    </xf>
    <xf numFmtId="49" fontId="4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2" fillId="0" borderId="1" xfId="0" applyFont="1" applyBorder="1" applyAlignment="1">
      <alignment horizontal="center" wrapText="1"/>
    </xf>
    <xf numFmtId="0" fontId="42" fillId="0" borderId="1" xfId="0" applyFont="1" applyBorder="1" applyAlignment="1">
      <alignment wrapText="1"/>
    </xf>
    <xf numFmtId="0" fontId="42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>
      <alignment horizontal="left" vertical="center" wrapText="1"/>
    </xf>
    <xf numFmtId="173" fontId="47" fillId="0" borderId="5" xfId="0" applyNumberFormat="1" applyFont="1" applyBorder="1" applyAlignment="1">
      <alignment horizontal="center" vertical="center" wrapText="1"/>
    </xf>
    <xf numFmtId="173" fontId="47" fillId="0" borderId="7" xfId="0" applyNumberFormat="1" applyFont="1" applyBorder="1" applyAlignment="1">
      <alignment horizontal="center" vertical="center" wrapText="1"/>
    </xf>
    <xf numFmtId="173" fontId="47" fillId="0" borderId="5" xfId="0" applyNumberFormat="1" applyFont="1" applyBorder="1" applyAlignment="1">
      <alignment horizontal="center"/>
    </xf>
    <xf numFmtId="173" fontId="47" fillId="0" borderId="7" xfId="0" applyNumberFormat="1" applyFont="1" applyBorder="1" applyAlignment="1">
      <alignment horizontal="center"/>
    </xf>
    <xf numFmtId="173" fontId="47" fillId="0" borderId="5" xfId="0" applyNumberFormat="1" applyFont="1" applyBorder="1" applyAlignment="1">
      <alignment horizontal="center" vertical="center"/>
    </xf>
    <xf numFmtId="173" fontId="47" fillId="0" borderId="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72" fontId="44" fillId="0" borderId="5" xfId="0" applyNumberFormat="1" applyFont="1" applyBorder="1" applyAlignment="1">
      <alignment horizontal="center" vertical="center" wrapText="1"/>
    </xf>
    <xf numFmtId="172" fontId="44" fillId="0" borderId="7" xfId="0" applyNumberFormat="1" applyFont="1" applyBorder="1" applyAlignment="1">
      <alignment horizontal="center" vertical="center" wrapText="1"/>
    </xf>
    <xf numFmtId="0" fontId="7" fillId="0" borderId="0" xfId="2" applyFont="1" applyFill="1" applyAlignment="1" applyProtection="1">
      <alignment horizontal="center" vertical="center"/>
      <protection hidden="1"/>
    </xf>
    <xf numFmtId="0" fontId="7" fillId="0" borderId="0" xfId="2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/>
    <xf numFmtId="0" fontId="2" fillId="0" borderId="7" xfId="0" applyFont="1" applyBorder="1" applyAlignment="1"/>
    <xf numFmtId="0" fontId="2" fillId="0" borderId="1" xfId="0" applyFont="1" applyBorder="1" applyAlignment="1"/>
    <xf numFmtId="49" fontId="48" fillId="0" borderId="2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3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11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12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8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13" xfId="2" applyNumberFormat="1" applyFont="1" applyFill="1" applyBorder="1" applyAlignment="1" applyProtection="1">
      <alignment horizontal="center" vertical="center" wrapText="1"/>
      <protection hidden="1"/>
    </xf>
    <xf numFmtId="0" fontId="21" fillId="0" borderId="5" xfId="2" applyFont="1" applyFill="1" applyBorder="1" applyAlignment="1" applyProtection="1">
      <alignment horizontal="center"/>
      <protection hidden="1"/>
    </xf>
    <xf numFmtId="0" fontId="21" fillId="0" borderId="7" xfId="2" applyFont="1" applyFill="1" applyBorder="1" applyAlignment="1" applyProtection="1">
      <alignment horizontal="center"/>
      <protection hidden="1"/>
    </xf>
    <xf numFmtId="0" fontId="47" fillId="0" borderId="0" xfId="2" applyFont="1" applyAlignment="1" applyProtection="1">
      <alignment horizontal="center" vertical="center"/>
      <protection hidden="1"/>
    </xf>
    <xf numFmtId="49" fontId="48" fillId="0" borderId="5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7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49" fontId="22" fillId="0" borderId="2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47" fillId="0" borderId="0" xfId="0" applyFont="1" applyAlignment="1">
      <alignment horizontal="center" wrapText="1"/>
    </xf>
    <xf numFmtId="0" fontId="47" fillId="0" borderId="0" xfId="0" applyFont="1" applyAlignment="1">
      <alignment horizontal="center"/>
    </xf>
    <xf numFmtId="49" fontId="22" fillId="0" borderId="5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4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7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11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12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8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13" xfId="2" applyNumberFormat="1" applyFont="1" applyFill="1" applyBorder="1" applyAlignment="1" applyProtection="1">
      <alignment horizontal="center" vertical="center" wrapText="1"/>
      <protection hidden="1"/>
    </xf>
    <xf numFmtId="0" fontId="22" fillId="0" borderId="5" xfId="2" applyFont="1" applyFill="1" applyBorder="1" applyAlignment="1" applyProtection="1">
      <alignment horizontal="left" vertical="center" wrapText="1"/>
      <protection hidden="1"/>
    </xf>
    <xf numFmtId="0" fontId="22" fillId="0" borderId="7" xfId="2" applyFont="1" applyFill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/>
    <xf numFmtId="0" fontId="6" fillId="0" borderId="7" xfId="0" applyFont="1" applyBorder="1" applyAlignment="1"/>
    <xf numFmtId="0" fontId="53" fillId="0" borderId="0" xfId="0" applyFont="1" applyAlignment="1">
      <alignment horizontal="center"/>
    </xf>
    <xf numFmtId="0" fontId="45" fillId="0" borderId="5" xfId="0" applyFont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53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23" fillId="0" borderId="6" xfId="2" applyFont="1" applyFill="1" applyBorder="1" applyAlignment="1" applyProtection="1">
      <alignment horizontal="center" vertical="top"/>
      <protection hidden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8" fillId="0" borderId="0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locked="0" hidden="1"/>
    </xf>
    <xf numFmtId="0" fontId="23" fillId="0" borderId="0" xfId="2" applyFont="1" applyFill="1" applyAlignment="1" applyProtection="1">
      <alignment horizontal="center"/>
      <protection hidden="1"/>
    </xf>
    <xf numFmtId="0" fontId="34" fillId="0" borderId="1" xfId="2" applyFont="1" applyFill="1" applyBorder="1" applyAlignment="1" applyProtection="1">
      <alignment horizontal="center" vertical="center"/>
      <protection hidden="1"/>
    </xf>
    <xf numFmtId="0" fontId="34" fillId="0" borderId="1" xfId="2" applyFont="1" applyFill="1" applyBorder="1" applyAlignment="1" applyProtection="1">
      <alignment horizontal="center" vertical="center" wrapText="1"/>
      <protection hidden="1"/>
    </xf>
    <xf numFmtId="0" fontId="7" fillId="0" borderId="0" xfId="2" applyFont="1" applyAlignment="1" applyProtection="1">
      <alignment horizontal="center"/>
      <protection hidden="1"/>
    </xf>
    <xf numFmtId="0" fontId="10" fillId="0" borderId="5" xfId="2" applyFont="1" applyFill="1" applyBorder="1" applyAlignment="1" applyProtection="1">
      <alignment horizontal="center" vertical="top"/>
      <protection hidden="1"/>
    </xf>
    <xf numFmtId="0" fontId="10" fillId="0" borderId="4" xfId="2" applyFont="1" applyFill="1" applyBorder="1" applyAlignment="1" applyProtection="1">
      <alignment horizontal="center" vertical="top"/>
      <protection hidden="1"/>
    </xf>
    <xf numFmtId="0" fontId="10" fillId="0" borderId="7" xfId="2" applyFont="1" applyFill="1" applyBorder="1" applyAlignment="1" applyProtection="1">
      <alignment horizontal="center" vertical="top"/>
      <protection hidden="1"/>
    </xf>
    <xf numFmtId="0" fontId="1" fillId="0" borderId="0" xfId="0" applyFont="1" applyAlignment="1">
      <alignment horizontal="center" vertical="center" wrapText="1"/>
    </xf>
    <xf numFmtId="0" fontId="15" fillId="0" borderId="0" xfId="2" applyFont="1" applyAlignment="1" applyProtection="1">
      <alignment horizontal="center"/>
      <protection hidden="1"/>
    </xf>
    <xf numFmtId="0" fontId="36" fillId="0" borderId="1" xfId="2" applyFont="1" applyFill="1" applyBorder="1" applyAlignment="1" applyProtection="1">
      <alignment horizontal="center" vertical="center"/>
      <protection hidden="1"/>
    </xf>
    <xf numFmtId="0" fontId="36" fillId="0" borderId="1" xfId="2" applyFont="1" applyFill="1" applyBorder="1" applyAlignment="1" applyProtection="1">
      <alignment horizontal="center" vertical="center" wrapText="1"/>
      <protection hidden="1"/>
    </xf>
  </cellXfs>
  <cellStyles count="4">
    <cellStyle name="Денежный" xfId="1" builtinId="4"/>
    <cellStyle name="Обычный" xfId="0" builtinId="0"/>
    <cellStyle name="Обычный_test" xfId="2" xr:uid="{00000000-0005-0000-0000-000002000000}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workbookViewId="0">
      <selection activeCell="F3" sqref="F3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" customWidth="1"/>
    <col min="10" max="10" width="5.33203125" customWidth="1"/>
    <col min="11" max="11" width="18.83203125" customWidth="1"/>
  </cols>
  <sheetData>
    <row r="1" spans="1:11" ht="56.25" customHeight="1">
      <c r="A1" s="1"/>
      <c r="B1" s="1"/>
      <c r="C1" s="1"/>
      <c r="D1" s="1"/>
      <c r="E1" s="1"/>
      <c r="F1" s="346" t="s">
        <v>725</v>
      </c>
      <c r="G1" s="347"/>
      <c r="H1" s="347"/>
      <c r="I1" s="347"/>
      <c r="J1" s="347"/>
      <c r="K1" s="347"/>
    </row>
    <row r="2" spans="1:11" ht="4.5" customHeight="1">
      <c r="A2" s="1"/>
      <c r="B2" s="1"/>
      <c r="C2" s="1"/>
      <c r="D2" s="1"/>
      <c r="E2" s="1"/>
      <c r="F2" s="4"/>
      <c r="G2" s="18"/>
      <c r="H2" s="18"/>
      <c r="I2" s="18"/>
      <c r="J2" s="18"/>
      <c r="K2" s="18"/>
    </row>
    <row r="3" spans="1:11" ht="15.75">
      <c r="A3" s="1"/>
      <c r="B3" s="1"/>
      <c r="C3" s="1"/>
      <c r="D3" s="1"/>
      <c r="E3" s="1"/>
      <c r="F3" s="4"/>
      <c r="G3" s="18"/>
      <c r="H3" s="18"/>
      <c r="I3" s="18"/>
      <c r="J3" s="18"/>
      <c r="K3" s="18"/>
    </row>
    <row r="4" spans="1:11" ht="18.75" customHeight="1">
      <c r="A4" s="1"/>
      <c r="B4" s="1"/>
      <c r="C4" s="1"/>
      <c r="D4" s="1"/>
      <c r="E4" s="1"/>
      <c r="F4" s="1"/>
      <c r="G4" s="18"/>
      <c r="H4" s="18"/>
      <c r="I4" s="18"/>
      <c r="J4" s="18"/>
      <c r="K4" s="18"/>
    </row>
    <row r="5" spans="1:11" ht="15" customHeight="1">
      <c r="A5" s="1"/>
      <c r="B5" s="1"/>
      <c r="C5" s="1"/>
      <c r="D5" s="1"/>
      <c r="E5" s="1"/>
      <c r="F5" s="1"/>
      <c r="G5" s="1"/>
      <c r="H5" s="4"/>
      <c r="I5" s="4"/>
      <c r="J5" s="4"/>
      <c r="K5" s="4"/>
    </row>
    <row r="6" spans="1:11" ht="18.75">
      <c r="A6" s="1"/>
      <c r="B6" s="187" t="s">
        <v>591</v>
      </c>
      <c r="C6" s="187"/>
      <c r="D6" s="187"/>
      <c r="E6" s="187"/>
      <c r="F6" s="187"/>
      <c r="G6" s="187"/>
      <c r="H6" s="187"/>
      <c r="I6" s="187"/>
      <c r="J6" s="187"/>
      <c r="K6" s="1"/>
    </row>
    <row r="7" spans="1:11" ht="5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8.75">
      <c r="A8" s="1"/>
      <c r="B8" s="1"/>
      <c r="C8" s="348" t="s">
        <v>592</v>
      </c>
      <c r="D8" s="348"/>
      <c r="E8" s="348"/>
      <c r="F8" s="348"/>
      <c r="G8" s="348"/>
      <c r="H8" s="348"/>
      <c r="I8" s="348"/>
      <c r="J8" s="1"/>
      <c r="K8" s="1"/>
    </row>
    <row r="9" spans="1:11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5.75">
      <c r="A11" s="1"/>
      <c r="B11" s="20" t="s">
        <v>690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15.75">
      <c r="A12" s="1"/>
      <c r="C12" s="20"/>
      <c r="D12" s="20"/>
      <c r="E12" s="21"/>
      <c r="F12" s="21"/>
      <c r="G12" s="21"/>
      <c r="K12" s="350" t="s">
        <v>597</v>
      </c>
    </row>
    <row r="13" spans="1:11" ht="15.75">
      <c r="A13" s="1"/>
      <c r="C13" s="21"/>
      <c r="H13" s="22" t="s">
        <v>494</v>
      </c>
      <c r="K13" s="351"/>
    </row>
    <row r="14" spans="1:11" ht="15.75">
      <c r="A14" s="1"/>
      <c r="B14" s="21"/>
      <c r="C14" s="21"/>
      <c r="D14" s="21"/>
      <c r="E14" s="21"/>
      <c r="F14" s="21"/>
      <c r="G14" s="21"/>
      <c r="I14" s="22"/>
      <c r="J14" s="22"/>
      <c r="K14" s="355">
        <v>710001</v>
      </c>
    </row>
    <row r="15" spans="1:11" ht="1.5" customHeight="1">
      <c r="A15" s="1"/>
      <c r="E15" s="20"/>
      <c r="F15" s="20"/>
      <c r="G15" s="20"/>
      <c r="H15" s="23"/>
      <c r="I15" s="23"/>
      <c r="J15" s="23"/>
      <c r="K15" s="356"/>
    </row>
    <row r="16" spans="1:11" ht="7.5" customHeight="1">
      <c r="A16" s="1"/>
      <c r="G16" s="21"/>
      <c r="H16" s="21"/>
      <c r="I16" s="21"/>
      <c r="J16" s="1"/>
      <c r="K16" s="1"/>
    </row>
    <row r="17" spans="1:11" ht="15.75">
      <c r="A17" s="1"/>
      <c r="B17" s="349" t="s">
        <v>495</v>
      </c>
      <c r="C17" s="349"/>
      <c r="D17" s="352"/>
      <c r="E17" s="352"/>
      <c r="F17" s="352"/>
      <c r="G17" s="24"/>
      <c r="H17" s="25" t="s">
        <v>496</v>
      </c>
      <c r="I17" s="26"/>
      <c r="J17" s="27"/>
      <c r="K17" s="353" t="s">
        <v>410</v>
      </c>
    </row>
    <row r="18" spans="1:11" ht="15.75">
      <c r="A18" s="1"/>
      <c r="B18" s="272" t="s">
        <v>404</v>
      </c>
      <c r="C18" s="272"/>
      <c r="D18" s="272"/>
      <c r="E18" s="1"/>
      <c r="G18" s="21"/>
      <c r="H18" s="21"/>
      <c r="I18" s="21"/>
      <c r="J18" s="1"/>
      <c r="K18" s="354"/>
    </row>
    <row r="19" spans="1:11" ht="7.5" customHeight="1">
      <c r="A19" s="1"/>
      <c r="B19" s="21"/>
      <c r="C19" s="21"/>
      <c r="D19" s="21"/>
      <c r="E19" s="21"/>
      <c r="F19" s="21"/>
      <c r="G19" s="21"/>
      <c r="H19" s="21"/>
      <c r="I19" s="21"/>
      <c r="J19" s="13"/>
    </row>
    <row r="20" spans="1:11" ht="15.75">
      <c r="A20" s="1"/>
      <c r="B20" s="337" t="s">
        <v>593</v>
      </c>
      <c r="C20" s="337"/>
      <c r="D20" s="337"/>
      <c r="E20" s="28"/>
      <c r="F20" s="20"/>
      <c r="G20" s="21"/>
      <c r="H20" s="29" t="s">
        <v>499</v>
      </c>
      <c r="I20" s="29"/>
      <c r="J20" s="13"/>
      <c r="K20" s="338">
        <v>71211</v>
      </c>
    </row>
    <row r="21" spans="1:11" ht="15.75">
      <c r="A21" s="1"/>
      <c r="B21" s="21" t="s">
        <v>594</v>
      </c>
      <c r="C21" s="21"/>
      <c r="D21" s="21"/>
      <c r="E21" s="21"/>
      <c r="F21" s="21"/>
      <c r="G21" s="21"/>
      <c r="H21" s="29"/>
      <c r="I21" s="21"/>
      <c r="J21" s="13"/>
      <c r="K21" s="339"/>
    </row>
    <row r="22" spans="1:11" ht="7.5" customHeight="1">
      <c r="A22" s="1"/>
      <c r="F22" s="21"/>
      <c r="G22" s="21"/>
      <c r="H22" s="21"/>
      <c r="I22" s="21"/>
      <c r="J22" s="30"/>
      <c r="K22" s="30"/>
    </row>
    <row r="23" spans="1:11" ht="15.75">
      <c r="A23" s="1"/>
      <c r="B23" s="21" t="s">
        <v>500</v>
      </c>
      <c r="C23" s="21"/>
      <c r="D23" s="21"/>
      <c r="E23" s="21"/>
      <c r="F23" s="21"/>
      <c r="G23" s="21"/>
      <c r="H23" s="188" t="s">
        <v>598</v>
      </c>
      <c r="I23" s="29"/>
      <c r="J23" s="30"/>
      <c r="K23" s="338">
        <v>1150</v>
      </c>
    </row>
    <row r="24" spans="1:11" ht="15.75">
      <c r="A24" s="1"/>
      <c r="B24" s="21" t="s">
        <v>594</v>
      </c>
      <c r="C24" s="21"/>
      <c r="D24" s="21"/>
      <c r="E24" s="21"/>
      <c r="F24" s="21"/>
      <c r="G24" s="21"/>
      <c r="H24" s="29"/>
      <c r="I24" s="29"/>
      <c r="J24" s="30"/>
      <c r="K24" s="339"/>
    </row>
    <row r="25" spans="1:11" ht="7.5" customHeight="1">
      <c r="A25" s="1"/>
      <c r="C25" s="21"/>
      <c r="D25" s="21"/>
      <c r="E25" s="21"/>
      <c r="F25" s="21"/>
      <c r="G25" s="21"/>
      <c r="H25" s="21"/>
      <c r="I25" s="21"/>
      <c r="J25" s="30"/>
      <c r="K25" s="30"/>
    </row>
    <row r="26" spans="1:11" ht="15.75">
      <c r="A26" s="1"/>
      <c r="B26" s="21" t="s">
        <v>501</v>
      </c>
      <c r="C26" s="21"/>
      <c r="D26" s="21"/>
      <c r="E26" s="21"/>
      <c r="F26" s="21"/>
      <c r="G26" s="21"/>
      <c r="H26" s="29" t="s">
        <v>502</v>
      </c>
      <c r="I26" s="29"/>
      <c r="J26" s="30"/>
      <c r="K26" s="338">
        <v>144</v>
      </c>
    </row>
    <row r="27" spans="1:11" ht="15.75">
      <c r="A27" s="1"/>
      <c r="B27" s="31" t="s">
        <v>594</v>
      </c>
      <c r="C27" s="21"/>
      <c r="D27" s="21"/>
      <c r="E27" s="21"/>
      <c r="F27" s="21"/>
      <c r="G27" s="21"/>
      <c r="H27" s="29"/>
      <c r="I27" s="29"/>
      <c r="J27" s="30"/>
      <c r="K27" s="339"/>
    </row>
    <row r="28" spans="1:11" ht="7.5" customHeight="1">
      <c r="A28" s="1"/>
      <c r="B28" s="21"/>
      <c r="C28" s="21"/>
      <c r="D28" s="21"/>
      <c r="E28" s="21"/>
      <c r="F28" s="21"/>
      <c r="G28" s="21"/>
    </row>
    <row r="29" spans="1:11" ht="15.75">
      <c r="A29" s="1"/>
      <c r="B29" s="21" t="s">
        <v>503</v>
      </c>
      <c r="C29" s="21"/>
      <c r="D29" s="21"/>
      <c r="E29" s="21"/>
      <c r="F29" s="21"/>
      <c r="G29" s="21"/>
      <c r="H29" s="32" t="s">
        <v>504</v>
      </c>
      <c r="I29" s="33"/>
      <c r="J29" s="33"/>
      <c r="K29" s="344"/>
    </row>
    <row r="30" spans="1:11" ht="15.75">
      <c r="A30" s="1"/>
      <c r="B30" s="21" t="s">
        <v>594</v>
      </c>
      <c r="C30" s="21"/>
      <c r="D30" s="21"/>
      <c r="E30" s="21"/>
      <c r="F30" s="21"/>
      <c r="G30" s="21"/>
      <c r="H30" s="32"/>
      <c r="I30" s="33"/>
      <c r="J30" s="33"/>
      <c r="K30" s="345"/>
    </row>
    <row r="31" spans="1:11" ht="7.5" customHeight="1">
      <c r="A31" s="1"/>
      <c r="B31" s="21"/>
      <c r="C31" s="21"/>
      <c r="D31" s="21"/>
      <c r="E31" s="21"/>
      <c r="F31" s="21"/>
      <c r="G31" s="21"/>
    </row>
    <row r="32" spans="1:11" ht="15.75">
      <c r="A32" s="1"/>
      <c r="B32" s="1" t="s">
        <v>505</v>
      </c>
      <c r="C32" s="1"/>
      <c r="D32" s="1"/>
      <c r="E32" s="1"/>
      <c r="F32" s="1"/>
      <c r="G32" s="1"/>
      <c r="H32" s="32" t="s">
        <v>506</v>
      </c>
      <c r="K32" s="338">
        <v>302245358</v>
      </c>
    </row>
    <row r="33" spans="1:11" ht="15.75">
      <c r="A33" s="1"/>
      <c r="B33" s="1" t="s">
        <v>594</v>
      </c>
      <c r="C33" s="1"/>
      <c r="D33" s="1"/>
      <c r="E33" s="1"/>
      <c r="F33" s="1"/>
      <c r="G33" s="1"/>
      <c r="H33" s="32"/>
      <c r="K33" s="339"/>
    </row>
    <row r="34" spans="1:11" ht="7.5" customHeight="1">
      <c r="A34" s="1"/>
      <c r="B34" s="1"/>
      <c r="C34" s="1"/>
      <c r="D34" s="1"/>
      <c r="E34" s="1"/>
      <c r="F34" s="1"/>
      <c r="G34" s="1"/>
    </row>
    <row r="35" spans="1:11" ht="15.75">
      <c r="A35" s="1"/>
      <c r="B35" s="1" t="s">
        <v>595</v>
      </c>
      <c r="C35" s="1"/>
      <c r="D35" s="1"/>
      <c r="E35" s="1"/>
      <c r="F35" s="1"/>
      <c r="G35" s="1"/>
      <c r="H35" t="s">
        <v>599</v>
      </c>
      <c r="I35" s="1"/>
      <c r="J35" s="1"/>
      <c r="K35" s="338">
        <v>1730215501</v>
      </c>
    </row>
    <row r="36" spans="1:11" ht="15.75">
      <c r="A36" s="1"/>
      <c r="B36" s="1" t="s">
        <v>594</v>
      </c>
      <c r="G36" s="1"/>
      <c r="H36" s="34"/>
      <c r="I36" s="1"/>
      <c r="J36" s="1"/>
      <c r="K36" s="339"/>
    </row>
    <row r="37" spans="1:11" ht="7.5" customHeight="1">
      <c r="A37" s="1"/>
      <c r="G37" s="1"/>
      <c r="H37" s="1"/>
      <c r="I37" s="1"/>
      <c r="J37" s="1"/>
      <c r="K37" s="1"/>
    </row>
    <row r="38" spans="1:11" ht="15.75">
      <c r="B38" s="21" t="s">
        <v>596</v>
      </c>
      <c r="C38" s="1"/>
      <c r="D38" s="1"/>
      <c r="E38" s="1"/>
      <c r="F38" s="1"/>
      <c r="H38" s="29" t="s">
        <v>511</v>
      </c>
      <c r="I38" s="29"/>
      <c r="K38" s="342"/>
    </row>
    <row r="39" spans="1:11" ht="15.75">
      <c r="B39" s="272" t="s">
        <v>405</v>
      </c>
      <c r="C39" s="258"/>
      <c r="D39" s="258"/>
      <c r="E39" s="258"/>
      <c r="H39" s="34"/>
      <c r="K39" s="343"/>
    </row>
    <row r="40" spans="1:11" ht="7.5" customHeight="1"/>
    <row r="41" spans="1:11" ht="15.75">
      <c r="B41" s="21" t="s">
        <v>515</v>
      </c>
      <c r="H41" t="s">
        <v>600</v>
      </c>
      <c r="I41" s="34"/>
      <c r="J41" s="35"/>
      <c r="K41" s="340"/>
    </row>
    <row r="42" spans="1:11">
      <c r="H42" s="34"/>
      <c r="I42" s="34"/>
      <c r="J42" s="35"/>
      <c r="K42" s="341"/>
    </row>
    <row r="43" spans="1:11" ht="7.5" customHeight="1">
      <c r="B43" s="1"/>
      <c r="C43" s="1"/>
      <c r="D43" s="1"/>
      <c r="E43" s="1"/>
      <c r="F43" s="1"/>
      <c r="J43" s="35"/>
      <c r="K43" s="35"/>
    </row>
    <row r="44" spans="1:11" ht="15.75">
      <c r="H44" s="34" t="s">
        <v>514</v>
      </c>
      <c r="I44" s="34"/>
      <c r="J44" s="30"/>
      <c r="K44" s="338"/>
    </row>
    <row r="45" spans="1:11" ht="15.75">
      <c r="H45" s="34"/>
      <c r="J45" s="30"/>
      <c r="K45" s="339"/>
    </row>
    <row r="46" spans="1:11" ht="15.75">
      <c r="H46" s="21"/>
      <c r="I46" s="21"/>
      <c r="J46" s="30"/>
      <c r="K46" s="30"/>
    </row>
    <row r="50" spans="11:11">
      <c r="K50" s="36"/>
    </row>
    <row r="51" spans="11:11">
      <c r="K51" s="36"/>
    </row>
  </sheetData>
  <sheetProtection formatCells="0"/>
  <mergeCells count="17">
    <mergeCell ref="F1:K1"/>
    <mergeCell ref="C8:I8"/>
    <mergeCell ref="K32:K33"/>
    <mergeCell ref="K35:K36"/>
    <mergeCell ref="B17:C17"/>
    <mergeCell ref="K12:K13"/>
    <mergeCell ref="D17:F17"/>
    <mergeCell ref="K17:K18"/>
    <mergeCell ref="K14:K15"/>
    <mergeCell ref="B20:D20"/>
    <mergeCell ref="K44:K45"/>
    <mergeCell ref="K41:K42"/>
    <mergeCell ref="K38:K39"/>
    <mergeCell ref="K23:K24"/>
    <mergeCell ref="K26:K27"/>
    <mergeCell ref="K29:K30"/>
    <mergeCell ref="K20:K21"/>
  </mergeCells>
  <phoneticPr fontId="4" type="noConversion"/>
  <pageMargins left="0.35433070866141736" right="0.19685039370078741" top="0.86614173228346458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3"/>
  <sheetViews>
    <sheetView workbookViewId="0">
      <selection sqref="A1:E1"/>
    </sheetView>
  </sheetViews>
  <sheetFormatPr defaultRowHeight="12.75"/>
  <cols>
    <col min="1" max="1" width="44.1640625" customWidth="1"/>
    <col min="3" max="3" width="16.83203125" customWidth="1"/>
    <col min="4" max="4" width="14.83203125" customWidth="1"/>
    <col min="5" max="5" width="14.1640625" customWidth="1"/>
  </cols>
  <sheetData>
    <row r="1" spans="1:7" ht="19.5">
      <c r="A1" s="431" t="s">
        <v>459</v>
      </c>
      <c r="B1" s="431"/>
      <c r="C1" s="431"/>
      <c r="D1" s="431"/>
      <c r="E1" s="431"/>
    </row>
    <row r="2" spans="1:7" ht="54.75" customHeight="1">
      <c r="A2" s="69" t="s">
        <v>460</v>
      </c>
      <c r="B2" s="69" t="s">
        <v>461</v>
      </c>
      <c r="C2" s="69" t="s">
        <v>462</v>
      </c>
      <c r="D2" s="69" t="s">
        <v>464</v>
      </c>
      <c r="E2" s="69" t="s">
        <v>465</v>
      </c>
      <c r="F2" s="70"/>
      <c r="G2" s="70"/>
    </row>
    <row r="3" spans="1:7">
      <c r="A3" s="71">
        <v>2</v>
      </c>
      <c r="B3" s="71">
        <v>3</v>
      </c>
      <c r="C3" s="71">
        <v>4</v>
      </c>
      <c r="D3" s="71">
        <v>5</v>
      </c>
      <c r="E3" s="71">
        <v>6</v>
      </c>
    </row>
    <row r="4" spans="1:7" ht="18.75" customHeight="1">
      <c r="A4" s="72" t="s">
        <v>466</v>
      </c>
      <c r="B4" s="73" t="s">
        <v>518</v>
      </c>
      <c r="C4" s="73" t="s">
        <v>467</v>
      </c>
      <c r="D4" s="74"/>
      <c r="E4" s="74"/>
    </row>
    <row r="5" spans="1:7" ht="17.25" customHeight="1">
      <c r="A5" s="72" t="s">
        <v>468</v>
      </c>
      <c r="B5" s="73" t="s">
        <v>521</v>
      </c>
      <c r="C5" s="73" t="s">
        <v>469</v>
      </c>
      <c r="D5" s="74"/>
      <c r="E5" s="74"/>
    </row>
    <row r="6" spans="1:7" ht="38.25" customHeight="1">
      <c r="A6" s="72" t="s">
        <v>470</v>
      </c>
      <c r="B6" s="73" t="s">
        <v>526</v>
      </c>
      <c r="C6" s="73" t="s">
        <v>469</v>
      </c>
      <c r="D6" s="74"/>
      <c r="E6" s="74"/>
    </row>
    <row r="7" spans="1:7" ht="27" customHeight="1">
      <c r="A7" s="72" t="s">
        <v>471</v>
      </c>
      <c r="B7" s="73" t="s">
        <v>527</v>
      </c>
      <c r="C7" s="73" t="s">
        <v>467</v>
      </c>
      <c r="D7" s="74"/>
      <c r="E7" s="74"/>
    </row>
    <row r="8" spans="1:7" ht="24.75" customHeight="1">
      <c r="A8" s="72" t="s">
        <v>472</v>
      </c>
      <c r="B8" s="73" t="s">
        <v>528</v>
      </c>
      <c r="C8" s="73" t="s">
        <v>467</v>
      </c>
      <c r="D8" s="74"/>
      <c r="E8" s="74"/>
    </row>
    <row r="9" spans="1:7" ht="25.5" customHeight="1">
      <c r="A9" s="72" t="s">
        <v>473</v>
      </c>
      <c r="B9" s="73" t="s">
        <v>530</v>
      </c>
      <c r="C9" s="73" t="s">
        <v>467</v>
      </c>
      <c r="D9" s="74"/>
      <c r="E9" s="74"/>
    </row>
    <row r="10" spans="1:7" ht="24.75" customHeight="1">
      <c r="A10" s="72" t="s">
        <v>474</v>
      </c>
      <c r="B10" s="73" t="s">
        <v>531</v>
      </c>
      <c r="C10" s="73" t="s">
        <v>467</v>
      </c>
      <c r="D10" s="74"/>
      <c r="E10" s="74"/>
    </row>
    <row r="11" spans="1:7" ht="18.75" customHeight="1">
      <c r="A11" s="72" t="s">
        <v>475</v>
      </c>
      <c r="B11" s="73" t="s">
        <v>532</v>
      </c>
      <c r="C11" s="73" t="s">
        <v>467</v>
      </c>
      <c r="D11" s="74"/>
      <c r="E11" s="74"/>
    </row>
    <row r="12" spans="1:7" ht="24.75" customHeight="1">
      <c r="A12" s="72" t="s">
        <v>476</v>
      </c>
      <c r="B12" s="73" t="s">
        <v>533</v>
      </c>
      <c r="C12" s="73" t="s">
        <v>467</v>
      </c>
      <c r="D12" s="74"/>
      <c r="E12" s="74"/>
    </row>
    <row r="13" spans="1:7" ht="22.5" customHeight="1">
      <c r="A13" s="72" t="s">
        <v>477</v>
      </c>
      <c r="B13" s="73" t="s">
        <v>534</v>
      </c>
      <c r="C13" s="73" t="s">
        <v>467</v>
      </c>
      <c r="D13" s="74"/>
      <c r="E13" s="74"/>
    </row>
    <row r="14" spans="1:7" ht="24.75" customHeight="1">
      <c r="A14" s="72" t="s">
        <v>478</v>
      </c>
      <c r="B14" s="73" t="s">
        <v>537</v>
      </c>
      <c r="C14" s="73" t="s">
        <v>479</v>
      </c>
      <c r="D14" s="74"/>
      <c r="E14" s="74"/>
    </row>
    <row r="15" spans="1:7" ht="24.75" customHeight="1">
      <c r="A15" s="72" t="s">
        <v>480</v>
      </c>
      <c r="B15" s="73" t="s">
        <v>538</v>
      </c>
      <c r="C15" s="73" t="s">
        <v>481</v>
      </c>
      <c r="D15" s="74"/>
      <c r="E15" s="74"/>
    </row>
    <row r="16" spans="1:7" ht="24.75" customHeight="1">
      <c r="A16" s="72" t="s">
        <v>482</v>
      </c>
      <c r="B16" s="73" t="s">
        <v>539</v>
      </c>
      <c r="C16" s="73" t="s">
        <v>479</v>
      </c>
      <c r="D16" s="74"/>
      <c r="E16" s="74"/>
    </row>
    <row r="17" spans="1:5" ht="18" customHeight="1">
      <c r="A17" s="72" t="s">
        <v>483</v>
      </c>
      <c r="B17" s="73" t="s">
        <v>540</v>
      </c>
      <c r="C17" s="73" t="s">
        <v>479</v>
      </c>
      <c r="D17" s="74"/>
      <c r="E17" s="74"/>
    </row>
    <row r="18" spans="1:5" ht="15" customHeight="1">
      <c r="A18" s="72" t="s">
        <v>484</v>
      </c>
      <c r="B18" s="73" t="s">
        <v>541</v>
      </c>
      <c r="C18" s="73" t="s">
        <v>479</v>
      </c>
      <c r="D18" s="74"/>
      <c r="E18" s="74"/>
    </row>
    <row r="21" spans="1:5">
      <c r="A21" s="75" t="s">
        <v>436</v>
      </c>
    </row>
    <row r="22" spans="1:5">
      <c r="A22" s="76"/>
    </row>
    <row r="23" spans="1:5">
      <c r="A23" s="75" t="s">
        <v>485</v>
      </c>
    </row>
  </sheetData>
  <mergeCells count="1">
    <mergeCell ref="A1:E1"/>
  </mergeCells>
  <phoneticPr fontId="4" type="noConversion"/>
  <printOptions horizontalCentered="1"/>
  <pageMargins left="0.74803149606299213" right="0.23622047244094491" top="0.26" bottom="0.22" header="0.2" footer="0.19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7"/>
  <sheetViews>
    <sheetView workbookViewId="0">
      <selection activeCell="F26" sqref="F26"/>
    </sheetView>
  </sheetViews>
  <sheetFormatPr defaultRowHeight="12.75"/>
  <cols>
    <col min="1" max="1" width="4.6640625" customWidth="1"/>
    <col min="2" max="2" width="31.6640625" customWidth="1"/>
    <col min="3" max="3" width="26.1640625" customWidth="1"/>
    <col min="4" max="4" width="15.6640625" customWidth="1"/>
    <col min="5" max="5" width="13.1640625" customWidth="1"/>
    <col min="6" max="6" width="15.33203125" customWidth="1"/>
  </cols>
  <sheetData>
    <row r="1" spans="1:8" ht="18" customHeight="1">
      <c r="A1" s="432" t="s">
        <v>438</v>
      </c>
      <c r="B1" s="432"/>
      <c r="C1" s="432"/>
      <c r="D1" s="432"/>
      <c r="E1" s="432"/>
      <c r="F1" s="432"/>
    </row>
    <row r="2" spans="1:8">
      <c r="A2" s="363" t="s">
        <v>265</v>
      </c>
      <c r="B2" s="363"/>
      <c r="C2" s="363"/>
      <c r="D2" s="363"/>
      <c r="E2" s="363"/>
      <c r="F2" s="363"/>
    </row>
    <row r="3" spans="1:8" ht="36" customHeight="1">
      <c r="A3" s="433"/>
      <c r="B3" s="433"/>
      <c r="C3" s="433"/>
      <c r="D3" s="433"/>
      <c r="E3" s="433"/>
      <c r="F3" s="433"/>
    </row>
    <row r="4" spans="1:8" ht="30.75" customHeight="1">
      <c r="A4" s="7" t="s">
        <v>426</v>
      </c>
      <c r="B4" s="7" t="s">
        <v>439</v>
      </c>
      <c r="C4" s="7" t="s">
        <v>440</v>
      </c>
      <c r="D4" s="6" t="s">
        <v>441</v>
      </c>
      <c r="E4" s="7" t="s">
        <v>442</v>
      </c>
      <c r="F4" s="7" t="s">
        <v>443</v>
      </c>
    </row>
    <row r="5" spans="1:8" ht="15.75">
      <c r="A5" s="14"/>
      <c r="B5" s="8"/>
      <c r="C5" s="8"/>
      <c r="D5" s="9"/>
      <c r="E5" s="77"/>
      <c r="F5" s="77"/>
    </row>
    <row r="6" spans="1:8" ht="15.75">
      <c r="A6" s="14"/>
      <c r="B6" s="8"/>
      <c r="C6" s="8"/>
      <c r="D6" s="9"/>
      <c r="E6" s="77"/>
      <c r="F6" s="77"/>
    </row>
    <row r="7" spans="1:8" ht="15.75">
      <c r="A7" s="14"/>
      <c r="B7" s="8"/>
      <c r="C7" s="8"/>
      <c r="D7" s="9"/>
      <c r="E7" s="77"/>
      <c r="F7" s="77"/>
    </row>
    <row r="8" spans="1:8" ht="15.75">
      <c r="A8" s="14"/>
      <c r="B8" s="8"/>
      <c r="C8" s="8"/>
      <c r="D8" s="9"/>
      <c r="E8" s="77"/>
      <c r="F8" s="77"/>
    </row>
    <row r="9" spans="1:8" ht="15.75">
      <c r="A9" s="14"/>
      <c r="B9" s="8"/>
      <c r="C9" s="12"/>
      <c r="D9" s="9"/>
      <c r="E9" s="77"/>
      <c r="F9" s="77"/>
    </row>
    <row r="10" spans="1:8" ht="15.75">
      <c r="A10" s="14"/>
      <c r="B10" s="8"/>
      <c r="C10" s="12"/>
      <c r="D10" s="9"/>
      <c r="E10" s="77"/>
      <c r="F10" s="77"/>
    </row>
    <row r="11" spans="1:8" ht="15.75">
      <c r="A11" s="14"/>
      <c r="B11" s="8"/>
      <c r="C11" s="12"/>
      <c r="D11" s="9"/>
      <c r="E11" s="77"/>
      <c r="F11" s="77"/>
      <c r="H11" s="78"/>
    </row>
    <row r="12" spans="1:8" ht="15.75">
      <c r="A12" s="14"/>
      <c r="B12" s="8"/>
      <c r="C12" s="12"/>
      <c r="D12" s="9"/>
      <c r="E12" s="77"/>
      <c r="F12" s="77"/>
      <c r="H12" s="78"/>
    </row>
    <row r="13" spans="1:8" ht="15.75">
      <c r="A13" s="14"/>
      <c r="B13" s="8"/>
      <c r="C13" s="8"/>
      <c r="D13" s="9"/>
      <c r="E13" s="77"/>
      <c r="F13" s="77"/>
      <c r="H13" s="78"/>
    </row>
    <row r="14" spans="1:8" ht="15.75">
      <c r="A14" s="14"/>
      <c r="B14" s="68"/>
      <c r="C14" s="8"/>
      <c r="D14" s="9"/>
      <c r="E14" s="77"/>
      <c r="F14" s="77"/>
      <c r="H14" s="78"/>
    </row>
    <row r="15" spans="1:8" ht="15.75">
      <c r="A15" s="14"/>
      <c r="B15" s="8"/>
      <c r="C15" s="8"/>
      <c r="D15" s="9"/>
      <c r="E15" s="77"/>
      <c r="F15" s="77"/>
      <c r="H15" s="78"/>
    </row>
    <row r="16" spans="1:8" ht="15.75">
      <c r="A16" s="14"/>
      <c r="B16" s="68"/>
      <c r="C16" s="8"/>
      <c r="D16" s="9"/>
      <c r="E16" s="77"/>
      <c r="F16" s="77"/>
      <c r="H16" s="78"/>
    </row>
    <row r="17" spans="1:8" ht="15.75">
      <c r="A17" s="14"/>
      <c r="B17" s="8"/>
      <c r="C17" s="8"/>
      <c r="D17" s="9"/>
      <c r="E17" s="77"/>
      <c r="F17" s="77"/>
      <c r="H17" s="78"/>
    </row>
    <row r="18" spans="1:8" ht="15.75">
      <c r="A18" s="14"/>
      <c r="B18" s="8"/>
      <c r="C18" s="8"/>
      <c r="D18" s="9"/>
      <c r="E18" s="77"/>
      <c r="F18" s="77"/>
      <c r="H18" s="78"/>
    </row>
    <row r="19" spans="1:8" ht="15.75">
      <c r="A19" s="14"/>
      <c r="B19" s="8"/>
      <c r="C19" s="8"/>
      <c r="D19" s="9"/>
      <c r="E19" s="77"/>
      <c r="F19" s="77"/>
      <c r="H19" s="78"/>
    </row>
    <row r="20" spans="1:8" ht="15.75">
      <c r="A20" s="14"/>
      <c r="B20" s="8"/>
      <c r="C20" s="8"/>
      <c r="D20" s="9"/>
      <c r="E20" s="77"/>
      <c r="F20" s="77"/>
      <c r="H20" s="78"/>
    </row>
    <row r="21" spans="1:8" ht="15.75">
      <c r="A21" s="14"/>
      <c r="B21" s="8"/>
      <c r="C21" s="8"/>
      <c r="D21" s="9"/>
      <c r="E21" s="77"/>
      <c r="F21" s="77"/>
      <c r="H21" s="78"/>
    </row>
    <row r="22" spans="1:8" ht="15.75">
      <c r="A22" s="14"/>
      <c r="B22" s="8"/>
      <c r="C22" s="8"/>
      <c r="D22" s="9"/>
      <c r="E22" s="77"/>
      <c r="F22" s="77"/>
      <c r="H22" s="78"/>
    </row>
    <row r="23" spans="1:8" ht="15.75">
      <c r="A23" s="14"/>
      <c r="B23" s="8"/>
      <c r="C23" s="8"/>
      <c r="D23" s="9"/>
      <c r="E23" s="77"/>
      <c r="F23" s="77"/>
      <c r="H23" s="78"/>
    </row>
    <row r="24" spans="1:8" ht="15.75">
      <c r="A24" s="14"/>
      <c r="B24" s="8"/>
      <c r="C24" s="8"/>
      <c r="D24" s="9"/>
      <c r="E24" s="77"/>
      <c r="F24" s="77"/>
      <c r="H24" s="78"/>
    </row>
    <row r="25" spans="1:8" ht="15.75">
      <c r="A25" s="14"/>
      <c r="B25" s="8"/>
      <c r="C25" s="8"/>
      <c r="D25" s="9"/>
      <c r="E25" s="77"/>
      <c r="F25" s="77"/>
      <c r="H25" s="78"/>
    </row>
    <row r="26" spans="1:8" ht="15.75">
      <c r="A26" s="14"/>
      <c r="B26" s="8"/>
      <c r="C26" s="8"/>
      <c r="D26" s="9"/>
      <c r="E26" s="77"/>
      <c r="F26" s="77"/>
      <c r="H26" s="78"/>
    </row>
    <row r="27" spans="1:8" ht="15.75">
      <c r="A27" s="9"/>
      <c r="B27" s="8"/>
      <c r="C27" s="8"/>
      <c r="D27" s="9"/>
      <c r="E27" s="77"/>
      <c r="F27" s="77"/>
      <c r="H27" s="79"/>
    </row>
    <row r="28" spans="1:8" ht="15.75">
      <c r="A28" s="1"/>
      <c r="B28" s="1"/>
      <c r="C28" s="1"/>
      <c r="D28" s="1"/>
      <c r="E28" s="96"/>
      <c r="F28" s="80"/>
    </row>
    <row r="29" spans="1:8" ht="15.75">
      <c r="A29" s="1"/>
      <c r="B29" s="1"/>
      <c r="C29" s="1"/>
      <c r="D29" s="1"/>
      <c r="E29" s="81"/>
      <c r="F29" s="1"/>
    </row>
    <row r="30" spans="1:8" ht="15.75">
      <c r="A30" s="1"/>
      <c r="B30" s="1" t="s">
        <v>266</v>
      </c>
      <c r="C30" s="1"/>
      <c r="D30" s="1"/>
      <c r="E30" s="1"/>
      <c r="F30" s="1"/>
    </row>
    <row r="31" spans="1:8" ht="15.75">
      <c r="A31" s="1"/>
      <c r="B31" s="1"/>
      <c r="C31" s="1"/>
      <c r="D31" s="1"/>
      <c r="E31" s="1"/>
      <c r="F31" s="1"/>
    </row>
    <row r="32" spans="1:8" ht="15.75">
      <c r="A32" s="1"/>
      <c r="B32" s="1" t="s">
        <v>458</v>
      </c>
      <c r="C32" s="1"/>
      <c r="D32" s="1"/>
      <c r="E32" s="1"/>
      <c r="F32" s="1"/>
    </row>
    <row r="33" spans="1:6" ht="15.75">
      <c r="A33" s="1"/>
      <c r="B33" s="1"/>
      <c r="C33" s="1"/>
      <c r="D33" s="1"/>
      <c r="E33" s="1"/>
      <c r="F33" s="1"/>
    </row>
    <row r="34" spans="1:6" ht="15.75">
      <c r="A34" s="1"/>
      <c r="B34" s="1"/>
      <c r="C34" s="1"/>
      <c r="D34" s="1"/>
      <c r="E34" s="1"/>
      <c r="F34" s="1"/>
    </row>
    <row r="35" spans="1:6" ht="15.75">
      <c r="A35" s="1"/>
      <c r="B35" s="1"/>
      <c r="C35" s="1"/>
      <c r="D35" s="1"/>
      <c r="E35" s="1"/>
      <c r="F35" s="1"/>
    </row>
    <row r="36" spans="1:6" ht="15.75">
      <c r="A36" s="1"/>
      <c r="B36" s="1"/>
      <c r="C36" s="1"/>
      <c r="D36" s="1"/>
      <c r="E36" s="1"/>
      <c r="F36" s="1"/>
    </row>
    <row r="37" spans="1:6" ht="15.75">
      <c r="A37" s="1"/>
      <c r="B37" s="1"/>
      <c r="C37" s="1"/>
      <c r="D37" s="1"/>
      <c r="E37" s="1"/>
      <c r="F37" s="1"/>
    </row>
    <row r="38" spans="1:6" ht="15.75">
      <c r="A38" s="1"/>
      <c r="B38" s="1"/>
      <c r="C38" s="1"/>
      <c r="D38" s="1"/>
      <c r="E38" s="1"/>
      <c r="F38" s="1"/>
    </row>
    <row r="39" spans="1:6" ht="15.75">
      <c r="A39" s="1"/>
      <c r="B39" s="1"/>
      <c r="C39" s="1"/>
      <c r="D39" s="1"/>
      <c r="E39" s="1"/>
      <c r="F39" s="1"/>
    </row>
    <row r="40" spans="1:6" ht="15.75">
      <c r="A40" s="1"/>
      <c r="B40" s="1"/>
      <c r="C40" s="1"/>
      <c r="D40" s="1"/>
      <c r="E40" s="1"/>
      <c r="F40" s="1"/>
    </row>
    <row r="41" spans="1:6" ht="15.75">
      <c r="A41" s="1"/>
      <c r="B41" s="1"/>
      <c r="C41" s="1"/>
      <c r="D41" s="1"/>
      <c r="E41" s="1"/>
      <c r="F41" s="1"/>
    </row>
    <row r="42" spans="1:6" ht="15.75">
      <c r="A42" s="1"/>
      <c r="B42" s="1"/>
      <c r="C42" s="1"/>
      <c r="D42" s="1"/>
      <c r="E42" s="1"/>
      <c r="F42" s="1"/>
    </row>
    <row r="43" spans="1:6" ht="15.75">
      <c r="A43" s="1"/>
      <c r="B43" s="1"/>
      <c r="C43" s="1"/>
      <c r="D43" s="1"/>
      <c r="E43" s="1"/>
      <c r="F43" s="1"/>
    </row>
    <row r="44" spans="1:6" ht="15.75">
      <c r="A44" s="1"/>
      <c r="B44" s="1"/>
      <c r="C44" s="1"/>
      <c r="D44" s="1"/>
      <c r="E44" s="1"/>
      <c r="F44" s="1"/>
    </row>
    <row r="45" spans="1:6" ht="15.75">
      <c r="A45" s="1"/>
      <c r="B45" s="1"/>
      <c r="C45" s="1"/>
      <c r="D45" s="1"/>
      <c r="E45" s="1"/>
      <c r="F45" s="1"/>
    </row>
    <row r="46" spans="1:6" ht="15.75">
      <c r="A46" s="1"/>
      <c r="B46" s="1"/>
      <c r="C46" s="1"/>
      <c r="D46" s="1"/>
      <c r="E46" s="1"/>
      <c r="F46" s="1"/>
    </row>
    <row r="47" spans="1:6" ht="15.75">
      <c r="A47" s="1"/>
      <c r="B47" s="1"/>
      <c r="C47" s="1"/>
      <c r="D47" s="1"/>
      <c r="E47" s="1"/>
      <c r="F47" s="1"/>
    </row>
  </sheetData>
  <mergeCells count="2">
    <mergeCell ref="A1:F1"/>
    <mergeCell ref="A2:F3"/>
  </mergeCells>
  <phoneticPr fontId="0" type="noConversion"/>
  <pageMargins left="0.48" right="0.28999999999999998" top="0.65" bottom="0.47" header="0.43" footer="0.3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5"/>
  <sheetViews>
    <sheetView topLeftCell="A16" workbookViewId="0">
      <selection activeCell="B36" sqref="B36"/>
    </sheetView>
  </sheetViews>
  <sheetFormatPr defaultRowHeight="12.75"/>
  <cols>
    <col min="1" max="1" width="4.6640625" customWidth="1"/>
    <col min="2" max="2" width="35.1640625" customWidth="1"/>
    <col min="3" max="3" width="16.5" customWidth="1"/>
    <col min="4" max="4" width="17.6640625" customWidth="1"/>
    <col min="5" max="5" width="17.1640625" customWidth="1"/>
  </cols>
  <sheetData>
    <row r="1" spans="1:11" ht="15.75" customHeight="1">
      <c r="A1" s="13"/>
      <c r="B1" s="2"/>
      <c r="C1" s="2"/>
      <c r="D1" s="2"/>
      <c r="E1" s="2"/>
      <c r="F1" s="1"/>
      <c r="G1" s="1"/>
      <c r="H1" s="1"/>
      <c r="I1" s="1"/>
      <c r="J1" s="1"/>
      <c r="K1" s="1"/>
    </row>
    <row r="2" spans="1:11" ht="20.25" customHeight="1">
      <c r="A2" s="1"/>
      <c r="B2" s="432" t="s">
        <v>486</v>
      </c>
      <c r="C2" s="432"/>
      <c r="D2" s="432"/>
      <c r="E2" s="432"/>
      <c r="F2" s="1"/>
      <c r="G2" s="1"/>
      <c r="H2" s="1"/>
      <c r="I2" s="1"/>
      <c r="J2" s="1"/>
      <c r="K2" s="1"/>
    </row>
    <row r="3" spans="1:11" ht="15.75">
      <c r="A3" s="1"/>
      <c r="B3" s="363" t="s">
        <v>268</v>
      </c>
      <c r="C3" s="363"/>
      <c r="D3" s="363"/>
      <c r="E3" s="363"/>
      <c r="F3" s="1"/>
      <c r="G3" s="1"/>
      <c r="H3" s="1"/>
      <c r="I3" s="1"/>
      <c r="J3" s="1"/>
      <c r="K3" s="1"/>
    </row>
    <row r="4" spans="1:11" ht="15.75">
      <c r="A4" s="1"/>
      <c r="B4" s="363"/>
      <c r="C4" s="363"/>
      <c r="D4" s="363"/>
      <c r="E4" s="363"/>
      <c r="F4" s="1"/>
      <c r="G4" s="1"/>
      <c r="H4" s="1"/>
      <c r="I4" s="1"/>
      <c r="J4" s="1"/>
      <c r="K4" s="1"/>
    </row>
    <row r="5" spans="1:11" ht="31.5">
      <c r="A5" s="5" t="s">
        <v>487</v>
      </c>
      <c r="B5" s="5" t="s">
        <v>488</v>
      </c>
      <c r="C5" s="6" t="s">
        <v>489</v>
      </c>
      <c r="D5" s="7" t="s">
        <v>490</v>
      </c>
      <c r="E5" s="6" t="s">
        <v>491</v>
      </c>
      <c r="F5" s="1"/>
      <c r="G5" s="1"/>
      <c r="H5" s="1"/>
      <c r="I5" s="1"/>
      <c r="J5" s="1"/>
      <c r="K5" s="1"/>
    </row>
    <row r="6" spans="1:11" ht="15.75">
      <c r="A6" s="14"/>
      <c r="B6" s="11"/>
      <c r="C6" s="9"/>
      <c r="D6" s="8"/>
      <c r="E6" s="77"/>
      <c r="F6" s="1"/>
      <c r="G6" s="1"/>
      <c r="H6" s="1"/>
      <c r="I6" s="1"/>
      <c r="J6" s="1"/>
      <c r="K6" s="1"/>
    </row>
    <row r="7" spans="1:11" ht="15.75">
      <c r="A7" s="14"/>
      <c r="B7" s="8"/>
      <c r="C7" s="9"/>
      <c r="D7" s="8"/>
      <c r="E7" s="77"/>
      <c r="F7" s="1"/>
      <c r="G7" s="1"/>
      <c r="H7" s="1"/>
      <c r="I7" s="1"/>
      <c r="J7" s="1"/>
      <c r="K7" s="1"/>
    </row>
    <row r="8" spans="1:11" ht="15.75">
      <c r="A8" s="14"/>
      <c r="B8" s="11"/>
      <c r="C8" s="9"/>
      <c r="D8" s="8"/>
      <c r="E8" s="77"/>
      <c r="F8" s="1"/>
      <c r="G8" s="97"/>
      <c r="H8" s="1"/>
      <c r="I8" s="1"/>
      <c r="J8" s="1"/>
      <c r="K8" s="1"/>
    </row>
    <row r="9" spans="1:11" ht="15.75" customHeight="1">
      <c r="A9" s="16"/>
      <c r="B9" s="16"/>
      <c r="C9" s="17"/>
      <c r="D9" s="17"/>
      <c r="E9" s="77"/>
    </row>
    <row r="10" spans="1:11" ht="15.75" customHeight="1">
      <c r="A10" s="13"/>
      <c r="B10" s="13"/>
      <c r="C10" s="36"/>
      <c r="D10" s="36"/>
      <c r="E10" s="184"/>
    </row>
    <row r="11" spans="1:11" ht="15.75" customHeight="1">
      <c r="A11" s="13"/>
      <c r="B11" s="13"/>
      <c r="C11" s="36"/>
      <c r="D11" s="36"/>
      <c r="E11" s="184"/>
    </row>
    <row r="12" spans="1:11" ht="12.75" customHeight="1">
      <c r="A12" s="13"/>
      <c r="B12" s="13"/>
    </row>
    <row r="14" spans="1:11" ht="15.75">
      <c r="B14" s="432" t="s">
        <v>486</v>
      </c>
      <c r="C14" s="432"/>
      <c r="D14" s="432"/>
      <c r="E14" s="432"/>
    </row>
    <row r="15" spans="1:11" ht="18.75" customHeight="1">
      <c r="B15" s="363" t="s">
        <v>267</v>
      </c>
      <c r="C15" s="363"/>
      <c r="D15" s="363"/>
      <c r="E15" s="363"/>
    </row>
    <row r="16" spans="1:11" ht="24.75" customHeight="1">
      <c r="B16" s="363"/>
      <c r="C16" s="363"/>
      <c r="D16" s="363"/>
      <c r="E16" s="363"/>
    </row>
    <row r="17" spans="1:5" ht="31.5">
      <c r="A17" s="5" t="s">
        <v>487</v>
      </c>
      <c r="B17" s="5" t="s">
        <v>488</v>
      </c>
      <c r="C17" s="6" t="s">
        <v>489</v>
      </c>
      <c r="D17" s="7" t="s">
        <v>490</v>
      </c>
      <c r="E17" s="6" t="s">
        <v>491</v>
      </c>
    </row>
    <row r="18" spans="1:5" ht="15.75">
      <c r="A18" s="9"/>
      <c r="B18" s="8"/>
      <c r="C18" s="9"/>
      <c r="D18" s="8"/>
      <c r="E18" s="10"/>
    </row>
    <row r="19" spans="1:5" ht="15.75">
      <c r="A19" s="8"/>
      <c r="B19" s="434"/>
      <c r="C19" s="435"/>
      <c r="D19" s="436"/>
      <c r="E19" s="181"/>
    </row>
    <row r="20" spans="1:5" ht="15.75">
      <c r="A20" s="30"/>
      <c r="B20" s="97"/>
      <c r="C20" s="97"/>
      <c r="D20" s="97"/>
      <c r="E20" s="183"/>
    </row>
    <row r="21" spans="1:5" ht="15.75">
      <c r="A21" s="30"/>
      <c r="B21" s="97"/>
      <c r="C21" s="97"/>
      <c r="D21" s="97"/>
      <c r="E21" s="183"/>
    </row>
    <row r="22" spans="1:5" ht="15.75">
      <c r="B22" s="1"/>
    </row>
    <row r="23" spans="1:5" ht="15.75">
      <c r="B23" s="432" t="s">
        <v>486</v>
      </c>
      <c r="C23" s="432"/>
      <c r="D23" s="432"/>
      <c r="E23" s="432"/>
    </row>
    <row r="24" spans="1:5">
      <c r="B24" s="363" t="s">
        <v>269</v>
      </c>
      <c r="C24" s="363"/>
      <c r="D24" s="363"/>
      <c r="E24" s="363"/>
    </row>
    <row r="25" spans="1:5" ht="23.25" customHeight="1">
      <c r="B25" s="363"/>
      <c r="C25" s="363"/>
      <c r="D25" s="363"/>
      <c r="E25" s="363"/>
    </row>
    <row r="26" spans="1:5" ht="31.5">
      <c r="A26" s="5" t="s">
        <v>487</v>
      </c>
      <c r="B26" s="5" t="s">
        <v>488</v>
      </c>
      <c r="C26" s="6" t="s">
        <v>489</v>
      </c>
      <c r="D26" s="7" t="s">
        <v>490</v>
      </c>
      <c r="E26" s="6" t="s">
        <v>491</v>
      </c>
    </row>
    <row r="27" spans="1:5" ht="15.75">
      <c r="A27" s="9"/>
      <c r="B27" s="8"/>
      <c r="C27" s="9"/>
      <c r="D27" s="8"/>
      <c r="E27" s="10"/>
    </row>
    <row r="28" spans="1:5" ht="15.75">
      <c r="A28" s="101"/>
      <c r="B28" s="11"/>
      <c r="C28" s="9"/>
      <c r="D28" s="8"/>
      <c r="E28" s="10"/>
    </row>
    <row r="29" spans="1:5" ht="15.75">
      <c r="A29" s="9"/>
      <c r="B29" s="434"/>
      <c r="C29" s="435"/>
      <c r="D29" s="436"/>
      <c r="E29" s="181"/>
    </row>
    <row r="33" spans="2:4" ht="15.75">
      <c r="B33" s="1" t="s">
        <v>270</v>
      </c>
      <c r="C33" s="1"/>
      <c r="D33" s="1"/>
    </row>
    <row r="35" spans="2:4" ht="15.75">
      <c r="B35" s="1" t="s">
        <v>271</v>
      </c>
    </row>
  </sheetData>
  <mergeCells count="8">
    <mergeCell ref="B3:E4"/>
    <mergeCell ref="B2:E2"/>
    <mergeCell ref="B24:E25"/>
    <mergeCell ref="B29:D29"/>
    <mergeCell ref="B14:E14"/>
    <mergeCell ref="B15:E16"/>
    <mergeCell ref="B19:D19"/>
    <mergeCell ref="B23:E23"/>
  </mergeCells>
  <phoneticPr fontId="0" type="noConversion"/>
  <pageMargins left="1.06" right="0.75" top="0.63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9"/>
  <sheetViews>
    <sheetView workbookViewId="0">
      <selection activeCell="B17" sqref="B17"/>
    </sheetView>
  </sheetViews>
  <sheetFormatPr defaultRowHeight="12.75"/>
  <cols>
    <col min="1" max="1" width="4.33203125" customWidth="1"/>
    <col min="2" max="2" width="37" customWidth="1"/>
    <col min="3" max="3" width="16" customWidth="1"/>
    <col min="4" max="4" width="21.33203125" customWidth="1"/>
    <col min="5" max="5" width="19" customWidth="1"/>
  </cols>
  <sheetData>
    <row r="1" spans="1:5" ht="15.75">
      <c r="A1" s="1"/>
      <c r="B1" s="432" t="s">
        <v>486</v>
      </c>
      <c r="C1" s="432"/>
      <c r="D1" s="432"/>
      <c r="E1" s="432"/>
    </row>
    <row r="2" spans="1:5" ht="15.75">
      <c r="A2" s="1"/>
      <c r="B2" s="363" t="s">
        <v>272</v>
      </c>
      <c r="C2" s="363"/>
      <c r="D2" s="363"/>
      <c r="E2" s="363"/>
    </row>
    <row r="3" spans="1:5" ht="15.75">
      <c r="A3" s="1"/>
      <c r="B3" s="363"/>
      <c r="C3" s="363"/>
      <c r="D3" s="363"/>
      <c r="E3" s="363"/>
    </row>
    <row r="4" spans="1:5" ht="31.5">
      <c r="A4" s="5" t="s">
        <v>487</v>
      </c>
      <c r="B4" s="5" t="s">
        <v>488</v>
      </c>
      <c r="C4" s="6" t="s">
        <v>489</v>
      </c>
      <c r="D4" s="7" t="s">
        <v>490</v>
      </c>
      <c r="E4" s="6" t="s">
        <v>491</v>
      </c>
    </row>
    <row r="5" spans="1:5" ht="15.75">
      <c r="A5" s="9"/>
      <c r="B5" s="8"/>
      <c r="C5" s="65"/>
      <c r="D5" s="8"/>
      <c r="E5" s="66"/>
    </row>
    <row r="6" spans="1:5" ht="15.75">
      <c r="A6" s="9"/>
      <c r="B6" s="8"/>
      <c r="C6" s="65"/>
      <c r="D6" s="8"/>
      <c r="E6" s="66"/>
    </row>
    <row r="7" spans="1:5" ht="15.75">
      <c r="A7" s="9"/>
      <c r="B7" s="8"/>
      <c r="C7" s="65"/>
      <c r="D7" s="8"/>
      <c r="E7" s="66"/>
    </row>
    <row r="8" spans="1:5" ht="15.75">
      <c r="A8" s="9"/>
      <c r="B8" s="8"/>
      <c r="C8" s="65"/>
      <c r="D8" s="8"/>
      <c r="E8" s="66"/>
    </row>
    <row r="9" spans="1:5" ht="15.75">
      <c r="A9" s="9"/>
      <c r="B9" s="8"/>
      <c r="C9" s="65"/>
      <c r="D9" s="8"/>
      <c r="E9" s="9"/>
    </row>
    <row r="10" spans="1:5" ht="15.75">
      <c r="A10" s="9"/>
      <c r="B10" s="8"/>
      <c r="C10" s="65"/>
      <c r="D10" s="8"/>
      <c r="E10" s="66"/>
    </row>
    <row r="11" spans="1:5" ht="15.75">
      <c r="A11" s="9"/>
      <c r="B11" s="8"/>
      <c r="C11" s="65"/>
      <c r="D11" s="8"/>
      <c r="E11" s="66"/>
    </row>
    <row r="12" spans="1:5" ht="15.75">
      <c r="A12" s="9"/>
      <c r="B12" s="8"/>
      <c r="C12" s="65"/>
      <c r="D12" s="8"/>
      <c r="E12" s="66"/>
    </row>
    <row r="13" spans="1:5" ht="15.75">
      <c r="A13" s="9"/>
      <c r="B13" s="8"/>
      <c r="C13" s="65"/>
      <c r="D13" s="8"/>
      <c r="E13" s="66"/>
    </row>
    <row r="14" spans="1:5" ht="15.75">
      <c r="A14" s="9"/>
      <c r="B14" s="9"/>
      <c r="C14" s="9"/>
      <c r="D14" s="9"/>
      <c r="E14" s="66"/>
    </row>
    <row r="15" spans="1:5">
      <c r="E15" s="67"/>
    </row>
    <row r="16" spans="1:5" ht="15.75">
      <c r="B16" s="1" t="s">
        <v>273</v>
      </c>
      <c r="C16" s="1"/>
      <c r="D16" s="1"/>
      <c r="E16" s="1"/>
    </row>
    <row r="17" spans="2:5" ht="15.75">
      <c r="B17" s="1"/>
      <c r="C17" s="1"/>
      <c r="D17" s="1"/>
      <c r="E17" s="1"/>
    </row>
    <row r="18" spans="2:5" ht="15.75">
      <c r="B18" s="1" t="s">
        <v>437</v>
      </c>
      <c r="C18" s="1"/>
      <c r="D18" s="1"/>
      <c r="E18" s="1"/>
    </row>
    <row r="19" spans="2:5" ht="15.75">
      <c r="B19" s="1"/>
      <c r="C19" s="1"/>
      <c r="D19" s="1"/>
      <c r="E19" s="1"/>
    </row>
  </sheetData>
  <mergeCells count="2">
    <mergeCell ref="B1:E1"/>
    <mergeCell ref="B2:E3"/>
  </mergeCells>
  <phoneticPr fontId="4" type="noConversion"/>
  <pageMargins left="0.92" right="0.43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3"/>
  <sheetViews>
    <sheetView workbookViewId="0">
      <selection activeCell="H23" sqref="H23"/>
    </sheetView>
  </sheetViews>
  <sheetFormatPr defaultRowHeight="12.75"/>
  <cols>
    <col min="1" max="1" width="5.83203125" customWidth="1"/>
    <col min="2" max="2" width="49.33203125" customWidth="1"/>
    <col min="3" max="3" width="27.1640625" customWidth="1"/>
    <col min="4" max="4" width="16.6640625" customWidth="1"/>
  </cols>
  <sheetData>
    <row r="1" spans="1:4" ht="15.75">
      <c r="A1" s="437" t="s">
        <v>255</v>
      </c>
      <c r="B1" s="437"/>
      <c r="C1" s="437"/>
      <c r="D1" s="437"/>
    </row>
    <row r="2" spans="1:4" ht="15.75">
      <c r="A2" s="437" t="s">
        <v>274</v>
      </c>
      <c r="B2" s="437"/>
      <c r="C2" s="437"/>
      <c r="D2" s="437"/>
    </row>
    <row r="3" spans="1:4" ht="15.75">
      <c r="A3" s="437" t="s">
        <v>275</v>
      </c>
      <c r="B3" s="437"/>
      <c r="C3" s="437"/>
      <c r="D3" s="437"/>
    </row>
    <row r="4" spans="1:4" ht="0.75" customHeight="1"/>
    <row r="5" spans="1:4" ht="15.75">
      <c r="A5" s="9" t="s">
        <v>426</v>
      </c>
      <c r="B5" s="9" t="s">
        <v>488</v>
      </c>
      <c r="C5" s="9" t="s">
        <v>257</v>
      </c>
      <c r="D5" s="9" t="s">
        <v>543</v>
      </c>
    </row>
    <row r="6" spans="1:4">
      <c r="A6" s="82"/>
      <c r="B6" s="17"/>
      <c r="C6" s="17"/>
      <c r="D6" s="83"/>
    </row>
    <row r="7" spans="1:4">
      <c r="A7" s="82"/>
      <c r="B7" s="17"/>
      <c r="C7" s="17"/>
      <c r="D7" s="83"/>
    </row>
    <row r="8" spans="1:4">
      <c r="A8" s="82"/>
      <c r="B8" s="17"/>
      <c r="C8" s="17"/>
      <c r="D8" s="83"/>
    </row>
    <row r="9" spans="1:4" ht="11.25" customHeight="1">
      <c r="A9" s="82"/>
      <c r="B9" s="87"/>
      <c r="C9" s="17"/>
      <c r="D9" s="83"/>
    </row>
    <row r="10" spans="1:4" ht="11.25" customHeight="1">
      <c r="A10" s="82"/>
      <c r="B10" s="87"/>
      <c r="C10" s="17"/>
      <c r="D10" s="83"/>
    </row>
    <row r="11" spans="1:4" ht="11.25" customHeight="1">
      <c r="A11" s="82"/>
      <c r="B11" s="84"/>
      <c r="C11" s="85"/>
      <c r="D11" s="83"/>
    </row>
    <row r="12" spans="1:4" ht="11.25" customHeight="1">
      <c r="A12" s="82"/>
      <c r="B12" s="17"/>
      <c r="C12" s="17"/>
      <c r="D12" s="83"/>
    </row>
    <row r="13" spans="1:4">
      <c r="A13" s="82"/>
      <c r="B13" s="84"/>
      <c r="C13" s="85"/>
      <c r="D13" s="86"/>
    </row>
    <row r="14" spans="1:4">
      <c r="A14" s="82"/>
      <c r="B14" s="84"/>
      <c r="C14" s="85"/>
      <c r="D14" s="86"/>
    </row>
    <row r="15" spans="1:4">
      <c r="A15" s="82"/>
      <c r="B15" s="17"/>
      <c r="C15" s="85"/>
      <c r="D15" s="86"/>
    </row>
    <row r="16" spans="1:4">
      <c r="A16" s="82"/>
      <c r="B16" s="87"/>
      <c r="C16" s="85"/>
      <c r="D16" s="86"/>
    </row>
    <row r="17" spans="1:4">
      <c r="A17" s="82"/>
      <c r="B17" s="87"/>
      <c r="C17" s="85"/>
      <c r="D17" s="86"/>
    </row>
    <row r="18" spans="1:4">
      <c r="A18" s="82"/>
      <c r="B18" s="87"/>
      <c r="C18" s="85"/>
      <c r="D18" s="86"/>
    </row>
    <row r="19" spans="1:4">
      <c r="A19" s="82"/>
      <c r="B19" s="87"/>
      <c r="C19" s="85"/>
      <c r="D19" s="86"/>
    </row>
    <row r="20" spans="1:4">
      <c r="A20" s="82"/>
      <c r="B20" s="87"/>
      <c r="C20" s="85"/>
      <c r="D20" s="86"/>
    </row>
    <row r="21" spans="1:4">
      <c r="A21" s="82"/>
      <c r="B21" s="87"/>
      <c r="C21" s="85"/>
      <c r="D21" s="86"/>
    </row>
    <row r="22" spans="1:4">
      <c r="A22" s="82"/>
      <c r="B22" s="87"/>
      <c r="C22" s="85"/>
      <c r="D22" s="86"/>
    </row>
    <row r="23" spans="1:4">
      <c r="A23" s="82"/>
      <c r="B23" s="87"/>
      <c r="C23" s="85"/>
      <c r="D23" s="86"/>
    </row>
    <row r="24" spans="1:4">
      <c r="A24" s="82"/>
      <c r="B24" s="87"/>
      <c r="C24" s="85"/>
      <c r="D24" s="86"/>
    </row>
    <row r="25" spans="1:4">
      <c r="A25" s="82"/>
      <c r="B25" s="87"/>
      <c r="C25" s="85"/>
      <c r="D25" s="86"/>
    </row>
    <row r="26" spans="1:4">
      <c r="A26" s="82"/>
      <c r="B26" s="87"/>
      <c r="C26" s="85"/>
      <c r="D26" s="86"/>
    </row>
    <row r="27" spans="1:4">
      <c r="A27" s="82"/>
      <c r="B27" s="87"/>
      <c r="C27" s="85"/>
      <c r="D27" s="86"/>
    </row>
    <row r="28" spans="1:4">
      <c r="A28" s="82"/>
      <c r="B28" s="90"/>
      <c r="C28" s="17"/>
      <c r="D28" s="83"/>
    </row>
    <row r="29" spans="1:4">
      <c r="D29" s="98"/>
    </row>
    <row r="31" spans="1:4">
      <c r="B31" t="s">
        <v>346</v>
      </c>
    </row>
    <row r="33" spans="2:2">
      <c r="B33" t="s">
        <v>348</v>
      </c>
    </row>
  </sheetData>
  <mergeCells count="3">
    <mergeCell ref="A1:D1"/>
    <mergeCell ref="A2:D2"/>
    <mergeCell ref="A3:D3"/>
  </mergeCells>
  <phoneticPr fontId="4" type="noConversion"/>
  <pageMargins left="0.83" right="0.34" top="0.28999999999999998" bottom="0.25" header="0.2" footer="0.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workbookViewId="0">
      <selection activeCell="E45" sqref="E45:F48"/>
    </sheetView>
  </sheetViews>
  <sheetFormatPr defaultRowHeight="12.75"/>
  <cols>
    <col min="1" max="1" width="4" customWidth="1"/>
    <col min="2" max="2" width="28.5" customWidth="1"/>
    <col min="3" max="3" width="12.5" customWidth="1"/>
    <col min="4" max="4" width="19.5" customWidth="1"/>
    <col min="5" max="5" width="16" customWidth="1"/>
    <col min="6" max="6" width="15.5" customWidth="1"/>
  </cols>
  <sheetData>
    <row r="1" spans="1:6" ht="15.75">
      <c r="A1" s="1"/>
      <c r="B1" s="432" t="s">
        <v>486</v>
      </c>
      <c r="C1" s="432"/>
      <c r="D1" s="432"/>
      <c r="E1" s="432"/>
    </row>
    <row r="2" spans="1:6" ht="15.75">
      <c r="A2" s="1"/>
      <c r="B2" s="363" t="s">
        <v>276</v>
      </c>
      <c r="C2" s="363"/>
      <c r="D2" s="363"/>
      <c r="E2" s="363"/>
    </row>
    <row r="3" spans="1:6" ht="15.75">
      <c r="A3" s="1"/>
      <c r="B3" s="363"/>
      <c r="C3" s="363"/>
      <c r="D3" s="363"/>
      <c r="E3" s="363"/>
    </row>
    <row r="4" spans="1:6" ht="38.25">
      <c r="A4" s="5" t="s">
        <v>487</v>
      </c>
      <c r="B4" s="5" t="s">
        <v>488</v>
      </c>
      <c r="C4" s="91" t="s">
        <v>489</v>
      </c>
      <c r="D4" s="7" t="s">
        <v>490</v>
      </c>
      <c r="E4" s="6" t="s">
        <v>522</v>
      </c>
      <c r="F4" s="7" t="s">
        <v>523</v>
      </c>
    </row>
    <row r="5" spans="1:6" ht="15.75">
      <c r="A5" s="8"/>
      <c r="B5" s="8"/>
      <c r="C5" s="65"/>
      <c r="D5" s="8"/>
      <c r="E5" s="92"/>
      <c r="F5" s="93"/>
    </row>
    <row r="6" spans="1:6" ht="15.75">
      <c r="A6" s="8"/>
      <c r="B6" s="11"/>
      <c r="C6" s="65"/>
      <c r="D6" s="8"/>
      <c r="E6" s="94"/>
      <c r="F6" s="95"/>
    </row>
    <row r="7" spans="1:6" ht="15.75">
      <c r="A7" s="8"/>
      <c r="B7" s="11"/>
      <c r="C7" s="65"/>
      <c r="D7" s="8"/>
      <c r="E7" s="94"/>
      <c r="F7" s="93"/>
    </row>
    <row r="8" spans="1:6" ht="15.75">
      <c r="A8" s="8"/>
      <c r="B8" s="11"/>
      <c r="C8" s="65"/>
      <c r="D8" s="8"/>
      <c r="E8" s="94"/>
      <c r="F8" s="93"/>
    </row>
    <row r="9" spans="1:6" ht="15.75">
      <c r="A9" s="8"/>
      <c r="B9" s="8"/>
      <c r="C9" s="65"/>
      <c r="D9" s="8"/>
      <c r="E9" s="92"/>
      <c r="F9" s="93"/>
    </row>
    <row r="10" spans="1:6" ht="15.75">
      <c r="A10" s="8"/>
      <c r="B10" s="8"/>
      <c r="C10" s="9"/>
      <c r="D10" s="8"/>
      <c r="E10" s="92"/>
      <c r="F10" s="95"/>
    </row>
    <row r="11" spans="1:6" ht="15.75">
      <c r="A11" s="8"/>
      <c r="B11" s="8"/>
      <c r="C11" s="9"/>
      <c r="D11" s="8"/>
      <c r="E11" s="92"/>
      <c r="F11" s="93"/>
    </row>
    <row r="12" spans="1:6" ht="15.75">
      <c r="A12" s="8"/>
      <c r="B12" s="8"/>
      <c r="C12" s="9"/>
      <c r="D12" s="8"/>
      <c r="E12" s="92"/>
      <c r="F12" s="93"/>
    </row>
    <row r="13" spans="1:6" ht="15.75">
      <c r="A13" s="8"/>
      <c r="B13" s="8"/>
      <c r="C13" s="9"/>
      <c r="D13" s="8"/>
      <c r="E13" s="92"/>
      <c r="F13" s="93"/>
    </row>
    <row r="14" spans="1:6" ht="15.75">
      <c r="A14" s="8"/>
      <c r="B14" s="8"/>
      <c r="C14" s="9"/>
      <c r="D14" s="8"/>
      <c r="E14" s="92"/>
      <c r="F14" s="93"/>
    </row>
    <row r="15" spans="1:6" ht="15.75">
      <c r="A15" s="8"/>
      <c r="B15" s="8"/>
      <c r="C15" s="9"/>
      <c r="D15" s="8"/>
      <c r="E15" s="92"/>
      <c r="F15" s="93"/>
    </row>
    <row r="16" spans="1:6" ht="15.75">
      <c r="A16" s="8"/>
      <c r="B16" s="8"/>
      <c r="C16" s="9"/>
      <c r="D16" s="8"/>
      <c r="E16" s="92"/>
      <c r="F16" s="93"/>
    </row>
    <row r="17" spans="1:6" ht="15.75">
      <c r="A17" s="8"/>
      <c r="B17" s="8"/>
      <c r="C17" s="9"/>
      <c r="D17" s="8"/>
      <c r="E17" s="92"/>
      <c r="F17" s="93"/>
    </row>
    <row r="18" spans="1:6" ht="15.75">
      <c r="A18" s="8"/>
      <c r="B18" s="8"/>
      <c r="C18" s="9"/>
      <c r="D18" s="8"/>
      <c r="E18" s="92"/>
      <c r="F18" s="93"/>
    </row>
    <row r="19" spans="1:6" ht="15.75">
      <c r="A19" s="8"/>
      <c r="B19" s="8"/>
      <c r="C19" s="9"/>
      <c r="D19" s="8"/>
      <c r="E19" s="92"/>
      <c r="F19" s="93"/>
    </row>
    <row r="20" spans="1:6" ht="15.75">
      <c r="A20" s="8"/>
      <c r="B20" s="8"/>
      <c r="C20" s="9"/>
      <c r="D20" s="8"/>
      <c r="E20" s="92"/>
      <c r="F20" s="93"/>
    </row>
    <row r="21" spans="1:6" ht="15.75">
      <c r="A21" s="8"/>
      <c r="B21" s="8"/>
      <c r="C21" s="9"/>
      <c r="D21" s="8"/>
      <c r="E21" s="92"/>
      <c r="F21" s="93"/>
    </row>
    <row r="22" spans="1:6" ht="15.75">
      <c r="A22" s="8"/>
      <c r="B22" s="8"/>
      <c r="C22" s="9"/>
      <c r="D22" s="8"/>
      <c r="E22" s="92"/>
      <c r="F22" s="93"/>
    </row>
    <row r="23" spans="1:6" ht="15.75">
      <c r="A23" s="8"/>
      <c r="B23" s="8"/>
      <c r="C23" s="9"/>
      <c r="D23" s="8"/>
      <c r="E23" s="92"/>
      <c r="F23" s="93"/>
    </row>
    <row r="24" spans="1:6" ht="15.75">
      <c r="A24" s="8"/>
      <c r="B24" s="8"/>
      <c r="C24" s="9"/>
      <c r="D24" s="8"/>
      <c r="E24" s="92"/>
      <c r="F24" s="93"/>
    </row>
    <row r="25" spans="1:6" ht="15.75">
      <c r="A25" s="8"/>
      <c r="B25" s="8"/>
      <c r="C25" s="9"/>
      <c r="D25" s="8"/>
      <c r="E25" s="92"/>
      <c r="F25" s="93"/>
    </row>
    <row r="26" spans="1:6" ht="15.75">
      <c r="A26" s="8"/>
      <c r="B26" s="8"/>
      <c r="C26" s="9"/>
      <c r="D26" s="8"/>
      <c r="E26" s="92"/>
      <c r="F26" s="93"/>
    </row>
    <row r="27" spans="1:6" ht="15.75">
      <c r="A27" s="8"/>
      <c r="B27" s="8"/>
      <c r="C27" s="9"/>
      <c r="D27" s="8"/>
      <c r="E27" s="92"/>
      <c r="F27" s="93"/>
    </row>
    <row r="28" spans="1:6" ht="15.75">
      <c r="A28" s="8"/>
      <c r="B28" s="8"/>
      <c r="C28" s="9"/>
      <c r="D28" s="8"/>
      <c r="E28" s="92"/>
      <c r="F28" s="93"/>
    </row>
    <row r="29" spans="1:6" ht="15.75">
      <c r="A29" s="8"/>
      <c r="B29" s="8"/>
      <c r="C29" s="9"/>
      <c r="D29" s="8"/>
      <c r="E29" s="92"/>
      <c r="F29" s="93"/>
    </row>
    <row r="30" spans="1:6" ht="15.75">
      <c r="A30" s="8"/>
      <c r="B30" s="8"/>
      <c r="C30" s="9"/>
      <c r="D30" s="8"/>
      <c r="E30" s="92"/>
      <c r="F30" s="93"/>
    </row>
    <row r="31" spans="1:6" ht="15.75">
      <c r="A31" s="8"/>
      <c r="B31" s="8"/>
      <c r="C31" s="9"/>
      <c r="D31" s="8"/>
      <c r="E31" s="92"/>
      <c r="F31" s="93"/>
    </row>
    <row r="32" spans="1:6" ht="15.75">
      <c r="A32" s="8"/>
      <c r="B32" s="8"/>
      <c r="C32" s="9"/>
      <c r="D32" s="8"/>
      <c r="E32" s="92"/>
      <c r="F32" s="93"/>
    </row>
    <row r="33" spans="1:6" ht="15.75">
      <c r="A33" s="8"/>
      <c r="B33" s="8"/>
      <c r="C33" s="9"/>
      <c r="D33" s="8"/>
      <c r="E33" s="92"/>
      <c r="F33" s="93"/>
    </row>
    <row r="34" spans="1:6" ht="15.75">
      <c r="A34" s="8"/>
      <c r="B34" s="8"/>
      <c r="C34" s="9"/>
      <c r="D34" s="8"/>
      <c r="E34" s="92"/>
      <c r="F34" s="93"/>
    </row>
    <row r="35" spans="1:6" ht="15.75">
      <c r="A35" s="8"/>
      <c r="B35" s="8"/>
      <c r="C35" s="9"/>
      <c r="D35" s="8"/>
      <c r="E35" s="92"/>
      <c r="F35" s="93"/>
    </row>
    <row r="36" spans="1:6" ht="15.75">
      <c r="A36" s="8"/>
      <c r="B36" s="8"/>
      <c r="C36" s="9"/>
      <c r="D36" s="8"/>
      <c r="E36" s="92"/>
      <c r="F36" s="93"/>
    </row>
    <row r="37" spans="1:6" ht="15.75">
      <c r="A37" s="8"/>
      <c r="B37" s="8"/>
      <c r="C37" s="9"/>
      <c r="D37" s="8"/>
      <c r="E37" s="92"/>
      <c r="F37" s="93"/>
    </row>
    <row r="38" spans="1:6" ht="15.75">
      <c r="A38" s="8"/>
      <c r="B38" s="8"/>
      <c r="C38" s="9"/>
      <c r="D38" s="8"/>
      <c r="E38" s="92"/>
      <c r="F38" s="93"/>
    </row>
    <row r="39" spans="1:6" ht="15.75">
      <c r="A39" s="8"/>
      <c r="B39" s="8"/>
      <c r="C39" s="9"/>
      <c r="D39" s="8"/>
      <c r="E39" s="92"/>
      <c r="F39" s="93"/>
    </row>
    <row r="40" spans="1:6" ht="15.75">
      <c r="A40" s="8"/>
      <c r="B40" s="8"/>
      <c r="C40" s="9"/>
      <c r="D40" s="8"/>
      <c r="E40" s="92"/>
      <c r="F40" s="93"/>
    </row>
    <row r="41" spans="1:6" ht="15.75">
      <c r="A41" s="8"/>
      <c r="B41" s="8"/>
      <c r="C41" s="9"/>
      <c r="D41" s="8"/>
      <c r="E41" s="92"/>
      <c r="F41" s="93"/>
    </row>
    <row r="42" spans="1:6" ht="15.75">
      <c r="A42" s="8"/>
      <c r="B42" s="8"/>
      <c r="C42" s="9"/>
      <c r="D42" s="8"/>
      <c r="E42" s="92"/>
      <c r="F42" s="93"/>
    </row>
    <row r="43" spans="1:6" s="1" customFormat="1" ht="15.75">
      <c r="A43" s="9"/>
      <c r="B43" s="9"/>
      <c r="C43" s="9"/>
      <c r="D43" s="9"/>
      <c r="E43" s="92"/>
      <c r="F43" s="93"/>
    </row>
    <row r="44" spans="1:6" s="1" customFormat="1" ht="15.75">
      <c r="E44" s="81"/>
      <c r="F44" s="30"/>
    </row>
    <row r="45" spans="1:6" s="1" customFormat="1" ht="15.75">
      <c r="B45" s="1" t="s">
        <v>277</v>
      </c>
    </row>
    <row r="46" spans="1:6" s="1" customFormat="1" ht="15.75"/>
    <row r="47" spans="1:6" s="1" customFormat="1" ht="15.75">
      <c r="B47" s="1" t="s">
        <v>437</v>
      </c>
    </row>
    <row r="48" spans="1:6" s="1" customFormat="1" ht="15.75"/>
    <row r="49" s="1" customFormat="1" ht="15.75"/>
    <row r="50" s="1" customFormat="1" ht="15.75"/>
    <row r="51" s="1" customFormat="1" ht="15.75"/>
    <row r="52" s="1" customFormat="1" ht="15.75"/>
    <row r="53" s="1" customFormat="1" ht="15.75"/>
    <row r="54" s="1" customFormat="1" ht="15.75"/>
  </sheetData>
  <mergeCells count="2">
    <mergeCell ref="B1:E1"/>
    <mergeCell ref="B2:E3"/>
  </mergeCells>
  <phoneticPr fontId="4" type="noConversion"/>
  <pageMargins left="0.92" right="0.43" top="0.32" bottom="0.25" header="0.25" footer="0.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9"/>
  <sheetViews>
    <sheetView workbookViewId="0">
      <selection activeCell="B4" sqref="B4"/>
    </sheetView>
  </sheetViews>
  <sheetFormatPr defaultRowHeight="12.75"/>
  <cols>
    <col min="1" max="1" width="5.6640625" customWidth="1"/>
    <col min="2" max="2" width="66.5" customWidth="1"/>
    <col min="3" max="3" width="19.83203125" customWidth="1"/>
  </cols>
  <sheetData>
    <row r="1" spans="1:7" ht="15.75">
      <c r="A1" s="364" t="s">
        <v>44</v>
      </c>
      <c r="B1" s="364"/>
      <c r="C1" s="364"/>
      <c r="D1" s="3"/>
      <c r="E1" s="3"/>
      <c r="F1" s="3"/>
      <c r="G1" s="3"/>
    </row>
    <row r="2" spans="1:7" ht="23.25" customHeight="1">
      <c r="B2" s="363" t="s">
        <v>279</v>
      </c>
      <c r="C2" s="363"/>
      <c r="D2" s="48"/>
      <c r="E2" s="48"/>
      <c r="F2" s="48"/>
      <c r="G2" s="48"/>
    </row>
    <row r="3" spans="1:7" ht="21.75" customHeight="1">
      <c r="A3" s="100"/>
      <c r="B3" s="433"/>
      <c r="C3" s="433"/>
      <c r="D3" s="48"/>
      <c r="E3" s="48"/>
      <c r="F3" s="48"/>
      <c r="G3" s="48"/>
    </row>
    <row r="4" spans="1:7" ht="31.5">
      <c r="A4" s="9" t="s">
        <v>487</v>
      </c>
      <c r="B4" s="6" t="s">
        <v>45</v>
      </c>
      <c r="C4" s="6" t="s">
        <v>46</v>
      </c>
    </row>
    <row r="5" spans="1:7" ht="15.75">
      <c r="A5" s="9"/>
      <c r="B5" s="8"/>
      <c r="C5" s="9"/>
    </row>
    <row r="6" spans="1:7" ht="15.75">
      <c r="A6" s="9"/>
      <c r="B6" s="8"/>
      <c r="C6" s="9"/>
    </row>
    <row r="7" spans="1:7" ht="15.75">
      <c r="A7" s="9"/>
      <c r="B7" s="8"/>
      <c r="C7" s="9"/>
    </row>
    <row r="8" spans="1:7" ht="15.75">
      <c r="A8" s="9"/>
      <c r="B8" s="8"/>
      <c r="C8" s="10"/>
    </row>
    <row r="9" spans="1:7" ht="15.75">
      <c r="A9" s="9"/>
      <c r="B9" s="8"/>
      <c r="C9" s="9"/>
    </row>
    <row r="10" spans="1:7" ht="15.75">
      <c r="A10" s="9"/>
      <c r="B10" s="8"/>
      <c r="C10" s="9"/>
    </row>
    <row r="11" spans="1:7" ht="15.75">
      <c r="A11" s="9"/>
      <c r="B11" s="8"/>
      <c r="C11" s="9"/>
    </row>
    <row r="12" spans="1:7" ht="15.75">
      <c r="A12" s="9"/>
      <c r="B12" s="8"/>
      <c r="C12" s="9"/>
    </row>
    <row r="13" spans="1:7" ht="15.75">
      <c r="A13" s="101"/>
      <c r="B13" s="15"/>
      <c r="C13" s="66"/>
    </row>
    <row r="14" spans="1:7" ht="15.75">
      <c r="C14" s="102"/>
      <c r="D14" s="1"/>
    </row>
    <row r="16" spans="1:7" ht="15.75">
      <c r="B16" s="1"/>
      <c r="C16" s="1"/>
    </row>
    <row r="17" spans="2:3" ht="15.75">
      <c r="B17" s="1" t="s">
        <v>278</v>
      </c>
      <c r="C17" s="1"/>
    </row>
    <row r="18" spans="2:3" ht="15.75">
      <c r="B18" s="1"/>
      <c r="C18" s="1"/>
    </row>
    <row r="19" spans="2:3" ht="15.75">
      <c r="B19" s="1" t="s">
        <v>43</v>
      </c>
      <c r="C19" s="1"/>
    </row>
  </sheetData>
  <mergeCells count="2">
    <mergeCell ref="A1:C1"/>
    <mergeCell ref="B2:C3"/>
  </mergeCells>
  <phoneticPr fontId="4" type="noConversion"/>
  <pageMargins left="0.83" right="0.89" top="1" bottom="1" header="0.5" footer="0.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5"/>
  <sheetViews>
    <sheetView topLeftCell="A12" workbookViewId="0">
      <selection activeCell="B21" sqref="B21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.5" customWidth="1"/>
    <col min="10" max="10" width="3.1640625" customWidth="1"/>
    <col min="11" max="11" width="18.83203125" customWidth="1"/>
  </cols>
  <sheetData>
    <row r="1" spans="1:11" ht="12.75" customHeight="1">
      <c r="A1" s="1"/>
      <c r="B1" s="1"/>
      <c r="C1" s="1"/>
      <c r="D1" s="1"/>
      <c r="E1" s="1"/>
      <c r="F1" s="4"/>
      <c r="G1" s="438" t="s">
        <v>47</v>
      </c>
      <c r="H1" s="438"/>
      <c r="I1" s="438"/>
      <c r="J1" s="438"/>
      <c r="K1" s="438"/>
    </row>
    <row r="2" spans="1:11" ht="15.75">
      <c r="A2" s="1"/>
      <c r="B2" s="1"/>
      <c r="C2" s="1"/>
      <c r="D2" s="1"/>
      <c r="E2" s="1"/>
      <c r="F2" s="4"/>
      <c r="G2" s="438"/>
      <c r="H2" s="438"/>
      <c r="I2" s="438"/>
      <c r="J2" s="438"/>
      <c r="K2" s="438"/>
    </row>
    <row r="3" spans="1:11" ht="15.75">
      <c r="A3" s="1"/>
      <c r="B3" s="1"/>
      <c r="C3" s="1"/>
      <c r="D3" s="1"/>
      <c r="E3" s="1"/>
      <c r="F3" s="4"/>
      <c r="G3" s="438"/>
      <c r="H3" s="438"/>
      <c r="I3" s="438"/>
      <c r="J3" s="438"/>
      <c r="K3" s="438"/>
    </row>
    <row r="4" spans="1:11" ht="15.75">
      <c r="A4" s="1"/>
      <c r="B4" s="1"/>
      <c r="C4" s="1"/>
      <c r="D4" s="1"/>
      <c r="E4" s="1"/>
      <c r="F4" s="4"/>
      <c r="G4" s="438"/>
      <c r="H4" s="438"/>
      <c r="I4" s="438"/>
      <c r="J4" s="438"/>
      <c r="K4" s="438"/>
    </row>
    <row r="5" spans="1:11" ht="18.75" customHeight="1">
      <c r="A5" s="1"/>
      <c r="B5" s="1"/>
      <c r="C5" s="1"/>
      <c r="D5" s="1"/>
      <c r="E5" s="1"/>
      <c r="F5" s="1"/>
      <c r="G5" s="438"/>
      <c r="H5" s="438"/>
      <c r="I5" s="438"/>
      <c r="J5" s="438"/>
      <c r="K5" s="438"/>
    </row>
    <row r="6" spans="1:11" ht="12" customHeight="1">
      <c r="A6" s="1"/>
      <c r="B6" s="1"/>
      <c r="C6" s="1"/>
      <c r="D6" s="1"/>
      <c r="E6" s="1"/>
      <c r="F6" s="1"/>
      <c r="G6" s="1"/>
      <c r="H6" s="4"/>
      <c r="I6" s="4"/>
      <c r="J6" s="4"/>
      <c r="K6" s="4"/>
    </row>
    <row r="7" spans="1:11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21"/>
      <c r="C10" s="21"/>
      <c r="D10" s="21"/>
      <c r="E10" s="21"/>
      <c r="F10" s="21"/>
      <c r="G10" s="21"/>
      <c r="H10" s="21"/>
      <c r="I10" s="21"/>
      <c r="J10" s="1"/>
      <c r="K10" s="1"/>
    </row>
    <row r="11" spans="1:11" ht="18">
      <c r="A11" s="1"/>
      <c r="B11" s="21"/>
      <c r="C11" s="439" t="s">
        <v>48</v>
      </c>
      <c r="D11" s="439"/>
      <c r="E11" s="439"/>
      <c r="F11" s="439"/>
      <c r="G11" s="439"/>
      <c r="H11" s="439"/>
      <c r="I11" s="21"/>
      <c r="J11" s="1"/>
      <c r="K11" s="1"/>
    </row>
    <row r="12" spans="1:11" ht="15.75">
      <c r="A12" s="1"/>
      <c r="B12" s="21"/>
      <c r="C12" s="21"/>
      <c r="D12" s="21"/>
      <c r="E12" s="21"/>
      <c r="F12" s="21"/>
      <c r="G12" s="21"/>
      <c r="H12" s="21"/>
      <c r="I12" s="21"/>
      <c r="J12" s="1"/>
      <c r="K12" s="1"/>
    </row>
    <row r="13" spans="1:11" ht="15.75">
      <c r="A13" s="1"/>
      <c r="B13" s="349" t="s">
        <v>280</v>
      </c>
      <c r="C13" s="349"/>
      <c r="D13" s="349"/>
      <c r="E13" s="20"/>
      <c r="F13" s="20"/>
      <c r="G13" s="20"/>
      <c r="H13" s="20"/>
      <c r="I13" s="21"/>
      <c r="J13" s="1"/>
      <c r="K13" s="1"/>
    </row>
    <row r="14" spans="1:11" ht="15.75">
      <c r="A14" s="1"/>
      <c r="B14" s="21"/>
      <c r="C14" s="21"/>
      <c r="D14" s="21"/>
      <c r="E14" s="21"/>
      <c r="F14" s="21"/>
      <c r="G14" s="21"/>
      <c r="H14" s="21"/>
      <c r="I14" s="21"/>
      <c r="J14" s="1"/>
      <c r="K14" s="1"/>
    </row>
    <row r="15" spans="1:11" ht="15.75">
      <c r="A15" s="1"/>
      <c r="B15" s="21"/>
      <c r="C15" s="440"/>
      <c r="D15" s="440"/>
      <c r="E15" s="440"/>
      <c r="F15" s="440"/>
      <c r="G15" s="440"/>
      <c r="H15" s="440"/>
      <c r="I15" s="21"/>
      <c r="J15" s="1"/>
      <c r="K15" s="1"/>
    </row>
    <row r="16" spans="1:11" ht="15.75">
      <c r="A16" s="1"/>
      <c r="B16" s="349" t="s">
        <v>49</v>
      </c>
      <c r="C16" s="349"/>
      <c r="D16" s="352"/>
      <c r="E16" s="352"/>
      <c r="F16" s="352"/>
      <c r="G16" s="21"/>
      <c r="H16" s="21"/>
      <c r="I16" s="21"/>
      <c r="J16" s="1"/>
      <c r="K16" s="1" t="s">
        <v>50</v>
      </c>
    </row>
    <row r="17" spans="1:11" ht="15.75">
      <c r="A17" s="1"/>
      <c r="B17" s="21"/>
      <c r="C17" s="21"/>
      <c r="D17" s="21"/>
      <c r="E17" s="21"/>
      <c r="F17" s="21"/>
      <c r="G17" s="21"/>
      <c r="H17" s="21"/>
      <c r="I17" s="21"/>
      <c r="J17" s="13"/>
      <c r="K17" s="16"/>
    </row>
    <row r="18" spans="1:11" ht="15.75">
      <c r="A18" s="1"/>
      <c r="B18" s="337" t="s">
        <v>498</v>
      </c>
      <c r="C18" s="337"/>
      <c r="D18" s="337"/>
      <c r="E18" s="337"/>
      <c r="F18" s="337"/>
      <c r="G18" s="21"/>
      <c r="H18" s="21" t="s">
        <v>51</v>
      </c>
      <c r="I18" s="21"/>
      <c r="J18" s="13"/>
      <c r="K18" s="16"/>
    </row>
    <row r="19" spans="1:11" ht="15.75">
      <c r="A19" s="1"/>
      <c r="B19" s="21"/>
      <c r="C19" s="21"/>
      <c r="D19" s="21"/>
      <c r="E19" s="21"/>
      <c r="F19" s="21"/>
      <c r="G19" s="21"/>
      <c r="H19" s="21"/>
      <c r="I19" s="21"/>
      <c r="J19" s="13"/>
      <c r="K19" s="16"/>
    </row>
    <row r="20" spans="1:11" ht="15.75">
      <c r="A20" s="1"/>
      <c r="B20" s="21" t="s">
        <v>52</v>
      </c>
      <c r="C20" s="21"/>
      <c r="D20" s="21"/>
      <c r="E20" s="21"/>
      <c r="F20" s="21"/>
      <c r="G20" s="21"/>
      <c r="H20" s="21" t="s">
        <v>53</v>
      </c>
      <c r="I20" s="21"/>
      <c r="J20" s="30"/>
      <c r="K20" s="8"/>
    </row>
    <row r="21" spans="1:11" ht="15.75">
      <c r="A21" s="1"/>
      <c r="B21" s="103"/>
      <c r="C21" s="21"/>
      <c r="D21" s="21"/>
      <c r="E21" s="21"/>
      <c r="F21" s="21"/>
      <c r="G21" s="21"/>
      <c r="H21" s="21"/>
      <c r="I21" s="21"/>
      <c r="J21" s="30"/>
      <c r="K21" s="8"/>
    </row>
    <row r="22" spans="1:11" ht="15.75">
      <c r="A22" s="1"/>
      <c r="B22" s="21"/>
      <c r="C22" s="21"/>
      <c r="D22" s="21"/>
      <c r="E22" s="21"/>
      <c r="F22" s="21"/>
      <c r="G22" s="21"/>
      <c r="H22" s="21" t="s">
        <v>55</v>
      </c>
      <c r="I22" s="21"/>
      <c r="J22" s="30"/>
      <c r="K22" s="104"/>
    </row>
    <row r="23" spans="1:11" ht="15.75">
      <c r="A23" s="1"/>
      <c r="B23" s="21" t="s">
        <v>515</v>
      </c>
      <c r="C23" s="21"/>
      <c r="D23" s="21"/>
      <c r="E23" s="21"/>
      <c r="F23" s="21"/>
      <c r="G23" s="21"/>
      <c r="H23" s="21"/>
      <c r="I23" s="21"/>
      <c r="J23" s="30"/>
      <c r="K23" s="8"/>
    </row>
    <row r="24" spans="1:11" ht="15.75">
      <c r="A24" s="1"/>
      <c r="B24" s="21"/>
      <c r="C24" s="21"/>
      <c r="D24" s="21"/>
      <c r="E24" s="21"/>
      <c r="F24" s="21"/>
      <c r="G24" s="21"/>
      <c r="H24" s="21" t="s">
        <v>56</v>
      </c>
      <c r="I24" s="21"/>
      <c r="J24" s="30"/>
      <c r="K24" s="8"/>
    </row>
    <row r="25" spans="1:11" ht="15.75">
      <c r="A25" s="1"/>
      <c r="B25" s="21" t="s">
        <v>281</v>
      </c>
      <c r="C25" s="21"/>
      <c r="D25" s="21"/>
      <c r="E25" s="21"/>
      <c r="F25" s="21"/>
      <c r="G25" s="21"/>
      <c r="H25" s="21"/>
      <c r="I25" s="21"/>
      <c r="J25" s="30"/>
      <c r="K25" s="8"/>
    </row>
    <row r="26" spans="1:11" ht="15.75">
      <c r="A26" s="1"/>
      <c r="B26" s="21"/>
      <c r="C26" s="21"/>
      <c r="D26" s="21"/>
      <c r="E26" s="21"/>
      <c r="F26" s="21"/>
      <c r="G26" s="21"/>
      <c r="H26" s="21" t="s">
        <v>57</v>
      </c>
      <c r="I26" s="21"/>
      <c r="J26" s="30"/>
      <c r="K26" s="8"/>
    </row>
    <row r="27" spans="1:11" ht="15.75">
      <c r="A27" s="1"/>
      <c r="B27" s="21"/>
      <c r="C27" s="21"/>
      <c r="D27" s="21"/>
      <c r="E27" s="21"/>
      <c r="F27" s="21"/>
      <c r="G27" s="21"/>
      <c r="H27" s="21"/>
      <c r="I27" s="21"/>
      <c r="J27" s="30"/>
      <c r="K27" s="8"/>
    </row>
    <row r="28" spans="1:11" ht="15.75">
      <c r="A28" s="1"/>
      <c r="B28" s="21"/>
      <c r="C28" s="21"/>
      <c r="D28" s="21"/>
      <c r="E28" s="21"/>
      <c r="F28" s="21"/>
      <c r="G28" s="21"/>
      <c r="H28" s="21" t="s">
        <v>511</v>
      </c>
      <c r="I28" s="21"/>
      <c r="J28" s="30"/>
      <c r="K28" s="8"/>
    </row>
    <row r="29" spans="1:11" ht="15.75">
      <c r="A29" s="1"/>
      <c r="B29" s="21"/>
      <c r="C29" s="21"/>
      <c r="D29" s="21"/>
      <c r="E29" s="21"/>
      <c r="F29" s="21"/>
      <c r="G29" s="21"/>
      <c r="H29" s="21"/>
      <c r="I29" s="21"/>
      <c r="J29" s="30"/>
      <c r="K29" s="8"/>
    </row>
    <row r="30" spans="1:11" ht="15.75">
      <c r="A30" s="1"/>
      <c r="B30" s="1"/>
      <c r="C30" s="1"/>
      <c r="D30" s="1"/>
      <c r="E30" s="1"/>
      <c r="F30" s="1"/>
      <c r="G30" s="1"/>
      <c r="H30" s="1" t="s">
        <v>512</v>
      </c>
      <c r="I30" s="1"/>
      <c r="J30" s="30"/>
      <c r="K30" s="8"/>
    </row>
    <row r="31" spans="1:11" ht="15.75">
      <c r="A31" s="1"/>
      <c r="B31" s="1"/>
      <c r="C31" s="1"/>
      <c r="D31" s="1"/>
      <c r="E31" s="1"/>
      <c r="F31" s="1"/>
      <c r="G31" s="1"/>
      <c r="H31" s="1"/>
      <c r="I31" s="1"/>
      <c r="J31" s="30"/>
      <c r="K31" s="8"/>
    </row>
    <row r="32" spans="1:11" ht="15.75">
      <c r="A32" s="1"/>
      <c r="B32" s="1"/>
      <c r="C32" s="1"/>
      <c r="D32" s="1"/>
      <c r="E32" s="1"/>
      <c r="F32" s="1"/>
      <c r="G32" s="1"/>
      <c r="H32" s="1" t="s">
        <v>58</v>
      </c>
      <c r="I32" s="1"/>
      <c r="J32" s="30"/>
      <c r="K32" s="8"/>
    </row>
    <row r="33" spans="1:11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7">
    <mergeCell ref="G1:K5"/>
    <mergeCell ref="B16:C16"/>
    <mergeCell ref="D16:F16"/>
    <mergeCell ref="B18:F18"/>
    <mergeCell ref="C11:H11"/>
    <mergeCell ref="C15:H15"/>
    <mergeCell ref="B13:D13"/>
  </mergeCells>
  <phoneticPr fontId="4" type="noConversion"/>
  <pageMargins left="0.35" right="0.22" top="0.86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25"/>
  <sheetViews>
    <sheetView zoomScale="85" workbookViewId="0">
      <selection activeCell="C4" sqref="C4:H22"/>
    </sheetView>
  </sheetViews>
  <sheetFormatPr defaultRowHeight="12.75"/>
  <cols>
    <col min="1" max="1" width="45.1640625" customWidth="1"/>
    <col min="3" max="3" width="16.83203125" customWidth="1"/>
    <col min="4" max="4" width="14.33203125" customWidth="1"/>
    <col min="5" max="5" width="16.1640625" customWidth="1"/>
    <col min="6" max="6" width="11.83203125" customWidth="1"/>
    <col min="7" max="7" width="14" customWidth="1"/>
    <col min="8" max="8" width="12.6640625" customWidth="1"/>
    <col min="11" max="11" width="19.83203125" customWidth="1"/>
  </cols>
  <sheetData>
    <row r="1" spans="1:11" ht="19.5">
      <c r="A1" s="441" t="s">
        <v>62</v>
      </c>
      <c r="B1" s="441"/>
      <c r="C1" s="441"/>
      <c r="D1" s="441"/>
      <c r="E1" s="441"/>
      <c r="F1" s="441"/>
      <c r="G1" s="441"/>
      <c r="H1" s="441"/>
    </row>
    <row r="2" spans="1:11" ht="48">
      <c r="A2" s="105" t="s">
        <v>63</v>
      </c>
      <c r="B2" s="105" t="s">
        <v>64</v>
      </c>
      <c r="C2" s="105" t="s">
        <v>65</v>
      </c>
      <c r="D2" s="105" t="s">
        <v>66</v>
      </c>
      <c r="E2" s="105" t="s">
        <v>67</v>
      </c>
      <c r="F2" s="105" t="s">
        <v>68</v>
      </c>
      <c r="G2" s="105" t="s">
        <v>69</v>
      </c>
      <c r="H2" s="105" t="s">
        <v>70</v>
      </c>
    </row>
    <row r="3" spans="1:11">
      <c r="A3" s="106">
        <v>1</v>
      </c>
      <c r="B3" s="106">
        <v>2</v>
      </c>
      <c r="C3" s="106">
        <v>3</v>
      </c>
      <c r="D3" s="106">
        <v>4</v>
      </c>
      <c r="E3" s="106">
        <v>5</v>
      </c>
      <c r="F3" s="106">
        <v>6</v>
      </c>
      <c r="G3" s="106">
        <v>7</v>
      </c>
      <c r="H3" s="106">
        <v>8</v>
      </c>
    </row>
    <row r="4" spans="1:11">
      <c r="A4" s="107" t="s">
        <v>71</v>
      </c>
      <c r="B4" s="108" t="s">
        <v>518</v>
      </c>
      <c r="C4" s="109"/>
      <c r="D4" s="109"/>
      <c r="E4" s="109"/>
      <c r="F4" s="109"/>
      <c r="G4" s="109"/>
      <c r="H4" s="109"/>
    </row>
    <row r="5" spans="1:11" ht="25.5">
      <c r="A5" s="107" t="s">
        <v>72</v>
      </c>
      <c r="B5" s="108" t="s">
        <v>521</v>
      </c>
      <c r="C5" s="110"/>
      <c r="D5" s="110"/>
      <c r="E5" s="110"/>
      <c r="F5" s="110"/>
      <c r="G5" s="110"/>
      <c r="H5" s="109"/>
    </row>
    <row r="6" spans="1:11">
      <c r="A6" s="107" t="s">
        <v>73</v>
      </c>
      <c r="B6" s="108" t="s">
        <v>526</v>
      </c>
      <c r="C6" s="109"/>
      <c r="D6" s="109"/>
      <c r="E6" s="109"/>
      <c r="F6" s="109"/>
      <c r="G6" s="109"/>
      <c r="H6" s="109"/>
    </row>
    <row r="7" spans="1:11">
      <c r="A7" s="107" t="s">
        <v>74</v>
      </c>
      <c r="B7" s="108" t="s">
        <v>527</v>
      </c>
      <c r="C7" s="174"/>
      <c r="D7" s="175"/>
      <c r="E7" s="174"/>
      <c r="F7" s="174"/>
      <c r="G7" s="174"/>
      <c r="H7" s="109"/>
    </row>
    <row r="8" spans="1:11">
      <c r="A8" s="107" t="s">
        <v>75</v>
      </c>
      <c r="B8" s="108" t="s">
        <v>528</v>
      </c>
      <c r="C8" s="174"/>
      <c r="D8" s="174"/>
      <c r="E8" s="175"/>
      <c r="F8" s="174"/>
      <c r="G8" s="175"/>
      <c r="H8" s="109"/>
    </row>
    <row r="9" spans="1:11">
      <c r="A9" s="107" t="s">
        <v>76</v>
      </c>
      <c r="B9" s="108" t="s">
        <v>529</v>
      </c>
      <c r="C9" s="176"/>
      <c r="D9" s="176"/>
      <c r="E9" s="176"/>
      <c r="F9" s="176"/>
      <c r="G9" s="176"/>
      <c r="H9" s="109"/>
    </row>
    <row r="10" spans="1:11">
      <c r="A10" s="107" t="s">
        <v>77</v>
      </c>
      <c r="B10" s="108" t="s">
        <v>530</v>
      </c>
      <c r="C10" s="174"/>
      <c r="D10" s="174"/>
      <c r="E10" s="174"/>
      <c r="F10" s="174"/>
      <c r="G10" s="174"/>
      <c r="H10" s="109"/>
    </row>
    <row r="11" spans="1:11">
      <c r="A11" s="111" t="s">
        <v>78</v>
      </c>
      <c r="B11" s="111" t="s">
        <v>531</v>
      </c>
      <c r="C11" s="176"/>
      <c r="D11" s="176"/>
      <c r="E11" s="176"/>
      <c r="F11" s="176"/>
      <c r="G11" s="176"/>
      <c r="H11" s="110"/>
    </row>
    <row r="12" spans="1:11" ht="38.25">
      <c r="A12" s="107" t="s">
        <v>79</v>
      </c>
      <c r="B12" s="108" t="s">
        <v>532</v>
      </c>
      <c r="C12" s="174"/>
      <c r="D12" s="174"/>
      <c r="E12" s="174"/>
      <c r="F12" s="174"/>
      <c r="G12" s="174"/>
      <c r="H12" s="17"/>
    </row>
    <row r="13" spans="1:11">
      <c r="A13" s="107" t="s">
        <v>80</v>
      </c>
      <c r="B13" s="108" t="s">
        <v>533</v>
      </c>
      <c r="C13" s="174"/>
      <c r="D13" s="174"/>
      <c r="E13" s="174"/>
      <c r="F13" s="174"/>
      <c r="G13" s="177"/>
      <c r="H13" s="17"/>
      <c r="K13" s="173"/>
    </row>
    <row r="14" spans="1:11">
      <c r="A14" s="107" t="s">
        <v>81</v>
      </c>
      <c r="B14" s="108" t="s">
        <v>82</v>
      </c>
      <c r="C14" s="174"/>
      <c r="D14" s="174"/>
      <c r="E14" s="174"/>
      <c r="F14" s="174"/>
      <c r="G14" s="174"/>
      <c r="H14" s="109"/>
    </row>
    <row r="15" spans="1:11">
      <c r="A15" s="107" t="s">
        <v>83</v>
      </c>
      <c r="B15" s="108" t="s">
        <v>84</v>
      </c>
      <c r="C15" s="174"/>
      <c r="D15" s="174"/>
      <c r="E15" s="174"/>
      <c r="F15" s="174"/>
      <c r="G15" s="174"/>
      <c r="H15" s="109"/>
    </row>
    <row r="16" spans="1:11">
      <c r="A16" s="107" t="s">
        <v>85</v>
      </c>
      <c r="B16" s="108" t="s">
        <v>534</v>
      </c>
      <c r="C16" s="174"/>
      <c r="D16" s="174"/>
      <c r="E16" s="174"/>
      <c r="F16" s="174"/>
      <c r="G16" s="174"/>
      <c r="H16" s="109"/>
    </row>
    <row r="17" spans="1:8">
      <c r="A17" s="107" t="s">
        <v>81</v>
      </c>
      <c r="B17" s="108" t="s">
        <v>535</v>
      </c>
      <c r="C17" s="174"/>
      <c r="D17" s="174"/>
      <c r="E17" s="174"/>
      <c r="F17" s="174"/>
      <c r="G17" s="174"/>
      <c r="H17" s="109"/>
    </row>
    <row r="18" spans="1:8">
      <c r="A18" s="107" t="s">
        <v>83</v>
      </c>
      <c r="B18" s="108" t="s">
        <v>86</v>
      </c>
      <c r="C18" s="174"/>
      <c r="D18" s="174"/>
      <c r="E18" s="174"/>
      <c r="F18" s="174"/>
      <c r="G18" s="174"/>
      <c r="H18" s="109"/>
    </row>
    <row r="19" spans="1:8">
      <c r="A19" s="107" t="s">
        <v>87</v>
      </c>
      <c r="B19" s="108" t="s">
        <v>537</v>
      </c>
      <c r="C19" s="174"/>
      <c r="D19" s="174"/>
      <c r="E19" s="174"/>
      <c r="F19" s="174"/>
      <c r="G19" s="174"/>
      <c r="H19" s="109"/>
    </row>
    <row r="20" spans="1:8">
      <c r="A20" s="107" t="s">
        <v>81</v>
      </c>
      <c r="B20" s="108" t="s">
        <v>88</v>
      </c>
      <c r="C20" s="174"/>
      <c r="D20" s="174"/>
      <c r="E20" s="174"/>
      <c r="F20" s="174"/>
      <c r="G20" s="174"/>
      <c r="H20" s="109"/>
    </row>
    <row r="21" spans="1:8">
      <c r="A21" s="112" t="s">
        <v>83</v>
      </c>
      <c r="B21" s="182" t="s">
        <v>89</v>
      </c>
      <c r="C21" s="178"/>
      <c r="D21" s="178"/>
      <c r="E21" s="178"/>
      <c r="F21" s="178"/>
      <c r="G21" s="178"/>
      <c r="H21" s="109"/>
    </row>
    <row r="23" spans="1:8">
      <c r="A23" s="75" t="s">
        <v>436</v>
      </c>
    </row>
    <row r="24" spans="1:8">
      <c r="A24" s="76"/>
    </row>
    <row r="25" spans="1:8">
      <c r="A25" s="75" t="s">
        <v>485</v>
      </c>
    </row>
  </sheetData>
  <mergeCells count="1">
    <mergeCell ref="A1:H1"/>
  </mergeCells>
  <phoneticPr fontId="4" type="noConversion"/>
  <pageMargins left="0.76" right="0.22" top="1" bottom="1" header="0.41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35"/>
  <sheetViews>
    <sheetView workbookViewId="0">
      <selection activeCell="M28" sqref="M28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.5" customWidth="1"/>
    <col min="10" max="10" width="3.1640625" customWidth="1"/>
    <col min="11" max="11" width="18.83203125" customWidth="1"/>
  </cols>
  <sheetData>
    <row r="1" spans="1:11" ht="12.75" customHeight="1">
      <c r="A1" s="1"/>
      <c r="B1" s="1"/>
      <c r="C1" s="1"/>
      <c r="D1" s="1"/>
      <c r="E1" s="1"/>
      <c r="F1" s="4"/>
      <c r="G1" s="438" t="s">
        <v>47</v>
      </c>
      <c r="H1" s="438"/>
      <c r="I1" s="438"/>
      <c r="J1" s="438"/>
      <c r="K1" s="438"/>
    </row>
    <row r="2" spans="1:11" ht="15.75">
      <c r="A2" s="1"/>
      <c r="B2" s="1"/>
      <c r="C2" s="1"/>
      <c r="D2" s="1"/>
      <c r="E2" s="1"/>
      <c r="F2" s="4"/>
      <c r="G2" s="438"/>
      <c r="H2" s="438"/>
      <c r="I2" s="438"/>
      <c r="J2" s="438"/>
      <c r="K2" s="438"/>
    </row>
    <row r="3" spans="1:11" ht="15.75">
      <c r="A3" s="1"/>
      <c r="B3" s="1"/>
      <c r="C3" s="1"/>
      <c r="D3" s="1"/>
      <c r="E3" s="1"/>
      <c r="F3" s="4"/>
      <c r="G3" s="438"/>
      <c r="H3" s="438"/>
      <c r="I3" s="438"/>
      <c r="J3" s="438"/>
      <c r="K3" s="438"/>
    </row>
    <row r="4" spans="1:11" ht="15.75">
      <c r="A4" s="1"/>
      <c r="B4" s="1"/>
      <c r="C4" s="1"/>
      <c r="D4" s="1"/>
      <c r="E4" s="1"/>
      <c r="F4" s="4"/>
      <c r="G4" s="438"/>
      <c r="H4" s="438"/>
      <c r="I4" s="438"/>
      <c r="J4" s="438"/>
      <c r="K4" s="438"/>
    </row>
    <row r="5" spans="1:11" ht="18.75" customHeight="1">
      <c r="A5" s="1"/>
      <c r="B5" s="1"/>
      <c r="C5" s="1"/>
      <c r="D5" s="1"/>
      <c r="E5" s="1"/>
      <c r="F5" s="1"/>
      <c r="G5" s="438"/>
      <c r="H5" s="438"/>
      <c r="I5" s="438"/>
      <c r="J5" s="438"/>
      <c r="K5" s="438"/>
    </row>
    <row r="6" spans="1:11" ht="12" customHeight="1">
      <c r="A6" s="1"/>
      <c r="B6" s="1"/>
      <c r="C6" s="1"/>
      <c r="D6" s="1"/>
      <c r="E6" s="1"/>
      <c r="F6" s="1"/>
      <c r="G6" s="1"/>
      <c r="H6" s="4"/>
      <c r="I6" s="4"/>
      <c r="J6" s="4"/>
      <c r="K6" s="4"/>
    </row>
    <row r="7" spans="1:11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21"/>
      <c r="C10" s="21"/>
      <c r="D10" s="21"/>
      <c r="E10" s="21"/>
      <c r="F10" s="21"/>
      <c r="G10" s="21"/>
      <c r="H10" s="21"/>
      <c r="I10" s="21"/>
      <c r="J10" s="1"/>
      <c r="K10" s="1"/>
    </row>
    <row r="11" spans="1:11" ht="18">
      <c r="A11" s="1"/>
      <c r="B11" s="21"/>
      <c r="C11" s="439" t="s">
        <v>90</v>
      </c>
      <c r="D11" s="439"/>
      <c r="E11" s="439"/>
      <c r="F11" s="439"/>
      <c r="G11" s="439"/>
      <c r="H11" s="439"/>
      <c r="I11" s="21"/>
      <c r="J11" s="1"/>
      <c r="K11" s="1"/>
    </row>
    <row r="12" spans="1:11" ht="15.75">
      <c r="A12" s="1"/>
      <c r="B12" s="21"/>
      <c r="C12" s="21"/>
      <c r="D12" s="21"/>
      <c r="E12" s="21"/>
      <c r="F12" s="21"/>
      <c r="G12" s="21"/>
      <c r="H12" s="21"/>
      <c r="I12" s="21"/>
      <c r="J12" s="1"/>
      <c r="K12" s="1"/>
    </row>
    <row r="13" spans="1:11" ht="15.75">
      <c r="A13" s="1"/>
      <c r="B13" s="349" t="s">
        <v>536</v>
      </c>
      <c r="C13" s="349"/>
      <c r="D13" s="349"/>
      <c r="E13" s="20"/>
      <c r="F13" s="20"/>
      <c r="G13" s="20"/>
      <c r="H13" s="20"/>
      <c r="I13" s="21"/>
      <c r="J13" s="1"/>
      <c r="K13" s="1"/>
    </row>
    <row r="14" spans="1:11" ht="15.75">
      <c r="A14" s="1"/>
      <c r="B14" s="21"/>
      <c r="C14" s="29" t="s">
        <v>282</v>
      </c>
      <c r="D14" s="21"/>
      <c r="E14" s="21"/>
      <c r="F14" s="21"/>
      <c r="G14" s="21"/>
      <c r="H14" s="21"/>
      <c r="I14" s="21"/>
      <c r="J14" s="1"/>
      <c r="K14" s="1"/>
    </row>
    <row r="15" spans="1:11" ht="15.75">
      <c r="A15" s="1"/>
      <c r="B15" s="21"/>
      <c r="C15" s="440"/>
      <c r="D15" s="440"/>
      <c r="E15" s="440"/>
      <c r="F15" s="440"/>
      <c r="G15" s="440"/>
      <c r="H15" s="440"/>
      <c r="I15" s="21"/>
      <c r="J15" s="1"/>
      <c r="K15" s="1"/>
    </row>
    <row r="16" spans="1:11" ht="15.75">
      <c r="A16" s="1"/>
      <c r="B16" s="349" t="s">
        <v>49</v>
      </c>
      <c r="C16" s="349"/>
      <c r="D16" s="352"/>
      <c r="E16" s="352"/>
      <c r="F16" s="352"/>
      <c r="G16" s="21"/>
      <c r="H16" s="21"/>
      <c r="I16" s="21"/>
      <c r="J16" s="1"/>
      <c r="K16" s="1" t="s">
        <v>50</v>
      </c>
    </row>
    <row r="17" spans="1:11" ht="15.75">
      <c r="A17" s="1"/>
      <c r="B17" s="21"/>
      <c r="C17" s="21"/>
      <c r="D17" s="21"/>
      <c r="E17" s="21"/>
      <c r="F17" s="21"/>
      <c r="G17" s="21"/>
      <c r="H17" s="21"/>
      <c r="I17" s="21"/>
      <c r="J17" s="13"/>
      <c r="K17" s="16"/>
    </row>
    <row r="18" spans="1:11" ht="15.75">
      <c r="A18" s="1"/>
      <c r="B18" s="337" t="s">
        <v>498</v>
      </c>
      <c r="C18" s="337"/>
      <c r="D18" s="337"/>
      <c r="E18" s="337"/>
      <c r="F18" s="337"/>
      <c r="G18" s="21"/>
      <c r="H18" s="21" t="s">
        <v>91</v>
      </c>
      <c r="I18" s="21"/>
      <c r="J18" s="13"/>
      <c r="K18" s="16"/>
    </row>
    <row r="19" spans="1:11" ht="15.75">
      <c r="A19" s="1"/>
      <c r="B19" s="21"/>
      <c r="C19" s="21"/>
      <c r="D19" s="21"/>
      <c r="E19" s="21"/>
      <c r="F19" s="21"/>
      <c r="G19" s="21"/>
      <c r="H19" s="21"/>
      <c r="I19" s="21"/>
      <c r="J19" s="13"/>
      <c r="K19" s="16"/>
    </row>
    <row r="20" spans="1:11" ht="15.75">
      <c r="A20" s="1"/>
      <c r="B20" s="21" t="s">
        <v>52</v>
      </c>
      <c r="C20" s="21"/>
      <c r="D20" s="21"/>
      <c r="E20" s="21"/>
      <c r="F20" s="21"/>
      <c r="G20" s="21"/>
      <c r="H20" s="21" t="s">
        <v>53</v>
      </c>
      <c r="I20" s="21"/>
      <c r="J20" s="30"/>
      <c r="K20" s="8"/>
    </row>
    <row r="21" spans="1:11" ht="15.75">
      <c r="A21" s="1"/>
      <c r="B21" s="103"/>
      <c r="C21" s="21"/>
      <c r="D21" s="21"/>
      <c r="E21" s="21"/>
      <c r="F21" s="21"/>
      <c r="G21" s="21"/>
      <c r="H21" s="21"/>
      <c r="I21" s="21"/>
      <c r="J21" s="30"/>
      <c r="K21" s="8"/>
    </row>
    <row r="22" spans="1:11" ht="15.75">
      <c r="A22" s="1"/>
      <c r="B22" s="21"/>
      <c r="C22" s="21"/>
      <c r="D22" s="21"/>
      <c r="E22" s="21"/>
      <c r="F22" s="21"/>
      <c r="G22" s="21"/>
      <c r="H22" s="21" t="s">
        <v>55</v>
      </c>
      <c r="I22" s="21"/>
      <c r="J22" s="30"/>
      <c r="K22" s="104"/>
    </row>
    <row r="23" spans="1:11" ht="15.75">
      <c r="A23" s="1"/>
      <c r="B23" s="21" t="s">
        <v>515</v>
      </c>
      <c r="C23" s="21"/>
      <c r="D23" s="21"/>
      <c r="E23" s="21"/>
      <c r="F23" s="21"/>
      <c r="G23" s="21"/>
      <c r="H23" s="21"/>
      <c r="I23" s="21"/>
      <c r="J23" s="30"/>
      <c r="K23" s="8"/>
    </row>
    <row r="24" spans="1:11" ht="15.75">
      <c r="A24" s="1"/>
      <c r="B24" s="21"/>
      <c r="C24" s="21"/>
      <c r="D24" s="21"/>
      <c r="E24" s="21"/>
      <c r="F24" s="21"/>
      <c r="G24" s="21"/>
      <c r="H24" s="21" t="s">
        <v>56</v>
      </c>
      <c r="I24" s="21"/>
      <c r="J24" s="30"/>
      <c r="K24" s="8"/>
    </row>
    <row r="25" spans="1:11" ht="15.75">
      <c r="A25" s="1"/>
      <c r="B25" s="21" t="s">
        <v>281</v>
      </c>
      <c r="C25" s="21"/>
      <c r="D25" s="21"/>
      <c r="E25" s="21"/>
      <c r="F25" s="21"/>
      <c r="G25" s="21"/>
      <c r="H25" s="21"/>
      <c r="I25" s="21"/>
      <c r="J25" s="30"/>
      <c r="K25" s="8"/>
    </row>
    <row r="26" spans="1:11" ht="15.75">
      <c r="A26" s="1"/>
      <c r="B26" s="21"/>
      <c r="C26" s="21"/>
      <c r="D26" s="21"/>
      <c r="E26" s="21"/>
      <c r="F26" s="21"/>
      <c r="G26" s="21"/>
      <c r="H26" s="21" t="s">
        <v>57</v>
      </c>
      <c r="I26" s="21"/>
      <c r="J26" s="30"/>
      <c r="K26" s="8"/>
    </row>
    <row r="27" spans="1:11" ht="15.75">
      <c r="A27" s="1"/>
      <c r="B27" s="21"/>
      <c r="C27" s="21"/>
      <c r="D27" s="21"/>
      <c r="E27" s="21"/>
      <c r="F27" s="21"/>
      <c r="G27" s="21"/>
      <c r="H27" s="21"/>
      <c r="I27" s="21"/>
      <c r="J27" s="30"/>
      <c r="K27" s="8"/>
    </row>
    <row r="28" spans="1:11" ht="15.75">
      <c r="A28" s="1"/>
      <c r="B28" s="21"/>
      <c r="C28" s="21"/>
      <c r="D28" s="21"/>
      <c r="E28" s="21"/>
      <c r="F28" s="21"/>
      <c r="G28" s="21"/>
      <c r="H28" s="21" t="s">
        <v>511</v>
      </c>
      <c r="I28" s="21"/>
      <c r="J28" s="30"/>
      <c r="K28" s="8"/>
    </row>
    <row r="29" spans="1:11" ht="15.75">
      <c r="A29" s="1"/>
      <c r="B29" s="21"/>
      <c r="C29" s="21"/>
      <c r="D29" s="21"/>
      <c r="E29" s="21"/>
      <c r="F29" s="21"/>
      <c r="G29" s="21"/>
      <c r="H29" s="21"/>
      <c r="I29" s="21"/>
      <c r="J29" s="30"/>
      <c r="K29" s="8"/>
    </row>
    <row r="30" spans="1:11" ht="15.75">
      <c r="A30" s="1"/>
      <c r="B30" s="1"/>
      <c r="C30" s="1"/>
      <c r="D30" s="1"/>
      <c r="E30" s="1"/>
      <c r="F30" s="1"/>
      <c r="G30" s="1"/>
      <c r="H30" s="1" t="s">
        <v>512</v>
      </c>
      <c r="I30" s="1"/>
      <c r="J30" s="30"/>
      <c r="K30" s="8"/>
    </row>
    <row r="31" spans="1:11" ht="15.75">
      <c r="A31" s="1"/>
      <c r="B31" s="1"/>
      <c r="C31" s="1"/>
      <c r="D31" s="1"/>
      <c r="E31" s="1"/>
      <c r="F31" s="1"/>
      <c r="G31" s="1"/>
      <c r="H31" s="1"/>
      <c r="I31" s="1"/>
      <c r="J31" s="30"/>
      <c r="K31" s="8"/>
    </row>
    <row r="32" spans="1:11" ht="15.75">
      <c r="A32" s="1"/>
      <c r="B32" s="1"/>
      <c r="C32" s="1"/>
      <c r="D32" s="1"/>
      <c r="E32" s="1"/>
      <c r="F32" s="1"/>
      <c r="G32" s="1"/>
      <c r="H32" s="1" t="s">
        <v>58</v>
      </c>
      <c r="I32" s="1"/>
      <c r="J32" s="30"/>
      <c r="K32" s="8"/>
    </row>
    <row r="33" spans="1:11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7">
    <mergeCell ref="G1:K5"/>
    <mergeCell ref="B16:C16"/>
    <mergeCell ref="D16:F16"/>
    <mergeCell ref="B18:F18"/>
    <mergeCell ref="C11:H11"/>
    <mergeCell ref="C15:H15"/>
    <mergeCell ref="B13:D13"/>
  </mergeCells>
  <phoneticPr fontId="4" type="noConversion"/>
  <pageMargins left="0.35" right="0.22" top="0.86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1"/>
  <sheetViews>
    <sheetView topLeftCell="A30" workbookViewId="0">
      <selection activeCell="D40" sqref="D40"/>
    </sheetView>
  </sheetViews>
  <sheetFormatPr defaultRowHeight="12.75"/>
  <cols>
    <col min="1" max="1" width="62.5" customWidth="1"/>
    <col min="2" max="2" width="9.5" customWidth="1"/>
    <col min="3" max="3" width="18" customWidth="1"/>
    <col min="4" max="4" width="18.6640625" customWidth="1"/>
    <col min="5" max="5" width="12.1640625" customWidth="1"/>
  </cols>
  <sheetData>
    <row r="1" spans="1:4" ht="28.5">
      <c r="A1" s="189" t="s">
        <v>603</v>
      </c>
      <c r="B1" s="189" t="s">
        <v>604</v>
      </c>
      <c r="C1" s="189" t="s">
        <v>601</v>
      </c>
      <c r="D1" s="189" t="s">
        <v>602</v>
      </c>
    </row>
    <row r="2" spans="1:4" ht="14.25">
      <c r="A2" s="38">
        <v>1</v>
      </c>
      <c r="B2" s="38">
        <v>2</v>
      </c>
      <c r="C2" s="38">
        <v>3</v>
      </c>
      <c r="D2" s="38">
        <v>4</v>
      </c>
    </row>
    <row r="3" spans="1:4" ht="11.25" customHeight="1">
      <c r="A3" s="194" t="s">
        <v>517</v>
      </c>
      <c r="B3" s="190"/>
      <c r="C3" s="274"/>
      <c r="D3" s="274"/>
    </row>
    <row r="4" spans="1:4" ht="12.75" customHeight="1">
      <c r="A4" s="195" t="s">
        <v>605</v>
      </c>
      <c r="B4" s="191"/>
      <c r="C4" s="275"/>
      <c r="D4" s="276"/>
    </row>
    <row r="5" spans="1:4" ht="12.75" customHeight="1">
      <c r="A5" s="196" t="s">
        <v>606</v>
      </c>
      <c r="B5" s="192"/>
      <c r="C5" s="277"/>
      <c r="D5" s="294"/>
    </row>
    <row r="6" spans="1:4" ht="13.5" customHeight="1">
      <c r="A6" s="196" t="s">
        <v>607</v>
      </c>
      <c r="B6" s="39" t="s">
        <v>518</v>
      </c>
      <c r="C6" s="295">
        <v>5876059.2000000002</v>
      </c>
      <c r="D6" s="295">
        <v>5876059.2000000002</v>
      </c>
    </row>
    <row r="7" spans="1:4" ht="15.75" customHeight="1">
      <c r="A7" s="196" t="s">
        <v>608</v>
      </c>
      <c r="B7" s="39" t="s">
        <v>519</v>
      </c>
      <c r="C7" s="295">
        <v>27000</v>
      </c>
      <c r="D7" s="295">
        <v>42234</v>
      </c>
    </row>
    <row r="8" spans="1:4" ht="13.5" customHeight="1">
      <c r="A8" s="196" t="s">
        <v>613</v>
      </c>
      <c r="B8" s="39" t="s">
        <v>520</v>
      </c>
      <c r="C8" s="295">
        <f>C6-C7</f>
        <v>5849059.2000000002</v>
      </c>
      <c r="D8" s="295">
        <f>D6-D7</f>
        <v>5833825.2000000002</v>
      </c>
    </row>
    <row r="9" spans="1:4" ht="12" customHeight="1">
      <c r="A9" s="197" t="s">
        <v>609</v>
      </c>
      <c r="B9" s="39"/>
      <c r="C9" s="270"/>
      <c r="D9" s="295"/>
    </row>
    <row r="10" spans="1:4" ht="15.75" customHeight="1">
      <c r="A10" s="196" t="s">
        <v>610</v>
      </c>
      <c r="B10" s="39" t="s">
        <v>521</v>
      </c>
      <c r="C10" s="270"/>
      <c r="D10" s="295"/>
    </row>
    <row r="11" spans="1:4" ht="15" customHeight="1">
      <c r="A11" s="196" t="s">
        <v>611</v>
      </c>
      <c r="B11" s="39" t="s">
        <v>524</v>
      </c>
      <c r="C11" s="270"/>
      <c r="D11" s="295"/>
    </row>
    <row r="12" spans="1:4" ht="12.75" customHeight="1">
      <c r="A12" s="196" t="s">
        <v>612</v>
      </c>
      <c r="B12" s="39" t="s">
        <v>525</v>
      </c>
      <c r="C12" s="278"/>
      <c r="D12" s="295"/>
    </row>
    <row r="13" spans="1:4" ht="26.25" customHeight="1">
      <c r="A13" s="196" t="s">
        <v>614</v>
      </c>
      <c r="B13" s="39" t="s">
        <v>526</v>
      </c>
      <c r="C13" s="278"/>
      <c r="D13" s="294"/>
    </row>
    <row r="14" spans="1:4" ht="12.75" customHeight="1">
      <c r="A14" s="196" t="s">
        <v>615</v>
      </c>
      <c r="B14" s="39" t="s">
        <v>527</v>
      </c>
      <c r="C14" s="270">
        <v>1500</v>
      </c>
      <c r="D14" s="295">
        <v>1500</v>
      </c>
    </row>
    <row r="15" spans="1:4" ht="15.75" customHeight="1">
      <c r="A15" s="196" t="s">
        <v>616</v>
      </c>
      <c r="B15" s="39" t="s">
        <v>528</v>
      </c>
      <c r="C15" s="270"/>
      <c r="D15" s="295"/>
    </row>
    <row r="16" spans="1:4" ht="14.25" customHeight="1">
      <c r="A16" s="196" t="s">
        <v>617</v>
      </c>
      <c r="B16" s="39" t="s">
        <v>529</v>
      </c>
      <c r="C16" s="270"/>
      <c r="D16" s="295"/>
    </row>
    <row r="17" spans="1:5" ht="12" customHeight="1">
      <c r="A17" s="196" t="s">
        <v>618</v>
      </c>
      <c r="B17" s="39" t="s">
        <v>530</v>
      </c>
      <c r="C17" s="270"/>
      <c r="D17" s="295"/>
    </row>
    <row r="18" spans="1:5" ht="12" customHeight="1">
      <c r="A18" s="196" t="s">
        <v>619</v>
      </c>
      <c r="B18" s="39" t="s">
        <v>531</v>
      </c>
      <c r="C18" s="270"/>
      <c r="D18" s="295"/>
    </row>
    <row r="19" spans="1:5" ht="12" customHeight="1">
      <c r="A19" s="196" t="s">
        <v>620</v>
      </c>
      <c r="B19" s="39" t="s">
        <v>532</v>
      </c>
      <c r="C19" s="270"/>
      <c r="D19" s="295"/>
    </row>
    <row r="20" spans="1:5" ht="12" customHeight="1">
      <c r="A20" s="196" t="s">
        <v>621</v>
      </c>
      <c r="B20" s="39" t="s">
        <v>533</v>
      </c>
      <c r="C20" s="270"/>
      <c r="D20" s="295"/>
    </row>
    <row r="21" spans="1:5" ht="15" customHeight="1">
      <c r="A21" s="196" t="s">
        <v>622</v>
      </c>
      <c r="B21" s="39" t="s">
        <v>534</v>
      </c>
      <c r="C21" s="270">
        <v>287748</v>
      </c>
      <c r="D21" s="295">
        <v>287748</v>
      </c>
    </row>
    <row r="22" spans="1:5" ht="25.5" customHeight="1">
      <c r="A22" s="196" t="s">
        <v>623</v>
      </c>
      <c r="B22" s="39" t="s">
        <v>535</v>
      </c>
      <c r="C22" s="279"/>
      <c r="D22" s="295"/>
    </row>
    <row r="23" spans="1:5" ht="25.5" customHeight="1">
      <c r="A23" s="196" t="s">
        <v>624</v>
      </c>
      <c r="B23" s="39" t="s">
        <v>537</v>
      </c>
      <c r="C23" s="279"/>
      <c r="D23" s="295"/>
    </row>
    <row r="24" spans="1:5" ht="25.5" customHeight="1">
      <c r="A24" s="197" t="s">
        <v>651</v>
      </c>
      <c r="B24" s="39" t="s">
        <v>538</v>
      </c>
      <c r="C24" s="280">
        <f>C8+C14+C21</f>
        <v>6138307.2000000002</v>
      </c>
      <c r="D24" s="280">
        <f>D8+D14+D21</f>
        <v>6123073.2000000002</v>
      </c>
      <c r="E24" s="40"/>
    </row>
    <row r="25" spans="1:5" ht="12" customHeight="1">
      <c r="A25" s="198" t="s">
        <v>625</v>
      </c>
      <c r="B25" s="39"/>
      <c r="C25" s="279"/>
      <c r="D25" s="295"/>
    </row>
    <row r="26" spans="1:5" ht="27.75" customHeight="1">
      <c r="A26" s="196" t="s">
        <v>626</v>
      </c>
      <c r="B26" s="39" t="s">
        <v>539</v>
      </c>
      <c r="C26" s="295">
        <f>C27+C28+C29+C30</f>
        <v>106019.2</v>
      </c>
      <c r="D26" s="295">
        <f>D27+D28+D29+D30</f>
        <v>60929.2</v>
      </c>
    </row>
    <row r="27" spans="1:5" ht="15.75" customHeight="1">
      <c r="A27" s="196" t="s">
        <v>627</v>
      </c>
      <c r="B27" s="39" t="s">
        <v>540</v>
      </c>
      <c r="C27" s="270">
        <v>6019.2</v>
      </c>
      <c r="D27" s="295">
        <v>6169.2</v>
      </c>
    </row>
    <row r="28" spans="1:5" ht="14.25" customHeight="1">
      <c r="A28" s="199" t="s">
        <v>628</v>
      </c>
      <c r="B28" s="39" t="s">
        <v>541</v>
      </c>
      <c r="C28" s="270"/>
      <c r="D28" s="295"/>
    </row>
    <row r="29" spans="1:5" ht="15.75" customHeight="1">
      <c r="A29" s="196" t="s">
        <v>629</v>
      </c>
      <c r="B29" s="39" t="s">
        <v>542</v>
      </c>
      <c r="C29" s="270">
        <v>100000</v>
      </c>
      <c r="D29" s="295">
        <v>54760</v>
      </c>
    </row>
    <row r="30" spans="1:5" ht="12.75" customHeight="1">
      <c r="A30" s="196" t="s">
        <v>630</v>
      </c>
      <c r="B30" s="39" t="s">
        <v>564</v>
      </c>
      <c r="C30" s="270"/>
      <c r="D30" s="295"/>
    </row>
    <row r="31" spans="1:5" ht="15.75" customHeight="1">
      <c r="A31" s="196" t="s">
        <v>631</v>
      </c>
      <c r="B31" s="39" t="s">
        <v>565</v>
      </c>
      <c r="C31" s="270"/>
      <c r="D31" s="295"/>
    </row>
    <row r="32" spans="1:5" ht="14.25" customHeight="1">
      <c r="A32" s="196" t="s">
        <v>632</v>
      </c>
      <c r="B32" s="39" t="s">
        <v>566</v>
      </c>
      <c r="C32" s="270"/>
      <c r="D32" s="295"/>
    </row>
    <row r="33" spans="1:5" ht="27.75" customHeight="1">
      <c r="A33" s="197" t="s">
        <v>652</v>
      </c>
      <c r="B33" s="39" t="s">
        <v>567</v>
      </c>
      <c r="C33" s="270">
        <f>C35+C36+C37+C38+C39+C40+C41+C42+C42+C43+C44</f>
        <v>26660</v>
      </c>
      <c r="D33" s="295">
        <f>D35+D36+D37+D38+D39+D40+D41+D42+D42+D43+D44</f>
        <v>52153.8</v>
      </c>
    </row>
    <row r="34" spans="1:5" ht="17.25" customHeight="1">
      <c r="A34" s="196" t="s">
        <v>633</v>
      </c>
      <c r="B34" s="39" t="s">
        <v>568</v>
      </c>
      <c r="C34" s="270"/>
      <c r="D34" s="295"/>
    </row>
    <row r="35" spans="1:5" ht="26.25" customHeight="1">
      <c r="A35" s="200" t="s">
        <v>634</v>
      </c>
      <c r="B35" s="193" t="s">
        <v>569</v>
      </c>
      <c r="C35" s="270"/>
      <c r="D35" s="295"/>
    </row>
    <row r="36" spans="1:5" ht="13.5" customHeight="1">
      <c r="A36" s="196" t="s">
        <v>643</v>
      </c>
      <c r="B36" s="39" t="s">
        <v>570</v>
      </c>
      <c r="C36" s="270">
        <v>4000</v>
      </c>
      <c r="D36" s="295">
        <v>3580</v>
      </c>
    </row>
    <row r="37" spans="1:5" ht="12.75" customHeight="1">
      <c r="A37" s="196" t="s">
        <v>644</v>
      </c>
      <c r="B37" s="39" t="s">
        <v>571</v>
      </c>
      <c r="C37" s="270"/>
      <c r="D37" s="295"/>
    </row>
    <row r="38" spans="1:5" ht="14.25" customHeight="1">
      <c r="A38" s="201" t="s">
        <v>645</v>
      </c>
      <c r="B38" s="41" t="s">
        <v>572</v>
      </c>
      <c r="C38" s="270"/>
      <c r="D38" s="295"/>
    </row>
    <row r="39" spans="1:5" ht="27" customHeight="1">
      <c r="A39" s="202" t="s">
        <v>653</v>
      </c>
      <c r="B39" s="41" t="s">
        <v>573</v>
      </c>
      <c r="C39" s="270"/>
      <c r="D39" s="295"/>
    </row>
    <row r="40" spans="1:5" ht="27.75" customHeight="1">
      <c r="A40" s="202" t="s">
        <v>646</v>
      </c>
      <c r="B40" s="41" t="s">
        <v>574</v>
      </c>
      <c r="C40" s="270">
        <v>22660</v>
      </c>
      <c r="D40" s="295">
        <v>24931.8</v>
      </c>
    </row>
    <row r="41" spans="1:5" ht="29.25" customHeight="1">
      <c r="A41" s="199" t="s">
        <v>647</v>
      </c>
      <c r="B41" s="41" t="s">
        <v>577</v>
      </c>
      <c r="C41" s="270"/>
      <c r="D41" s="295"/>
    </row>
    <row r="42" spans="1:5" ht="30" customHeight="1">
      <c r="A42" s="202" t="s">
        <v>648</v>
      </c>
      <c r="B42" s="41" t="s">
        <v>578</v>
      </c>
      <c r="C42" s="270"/>
      <c r="D42" s="295"/>
    </row>
    <row r="43" spans="1:5" ht="30" customHeight="1">
      <c r="A43" s="202" t="s">
        <v>649</v>
      </c>
      <c r="B43" s="39" t="s">
        <v>579</v>
      </c>
      <c r="C43" s="270"/>
      <c r="D43" s="295"/>
    </row>
    <row r="44" spans="1:5" ht="15" customHeight="1">
      <c r="A44" s="203" t="s">
        <v>650</v>
      </c>
      <c r="B44" s="39" t="s">
        <v>580</v>
      </c>
      <c r="C44" s="270"/>
      <c r="D44" s="295">
        <v>23642</v>
      </c>
    </row>
    <row r="45" spans="1:5" ht="33.75" customHeight="1">
      <c r="A45" s="204" t="s">
        <v>654</v>
      </c>
      <c r="B45" s="39" t="s">
        <v>24</v>
      </c>
      <c r="C45" s="270">
        <f>пасив!C3+пасив!C4+пасив!C5+пасив!C6</f>
        <v>211.3</v>
      </c>
      <c r="D45" s="295">
        <f>пасив!D3+пасив!D4+пасив!D5+пасив!D6</f>
        <v>2287</v>
      </c>
    </row>
    <row r="46" spans="1:5" ht="30" customHeight="1">
      <c r="E46" s="40"/>
    </row>
    <row r="47" spans="1:5" ht="30" customHeight="1"/>
    <row r="51" spans="3:5">
      <c r="E51" s="40"/>
    </row>
    <row r="52" spans="3:5" ht="24" customHeight="1"/>
    <row r="53" spans="3:5" ht="24" customHeight="1"/>
    <row r="54" spans="3:5" ht="15.75">
      <c r="C54" s="44"/>
      <c r="D54" s="45"/>
    </row>
    <row r="55" spans="3:5" ht="15.75">
      <c r="C55" s="44"/>
      <c r="D55" s="45"/>
    </row>
    <row r="56" spans="3:5" ht="15.75">
      <c r="C56" s="44"/>
      <c r="D56" s="45"/>
    </row>
    <row r="57" spans="3:5" ht="15.75">
      <c r="C57" s="44"/>
      <c r="D57" s="45"/>
    </row>
    <row r="58" spans="3:5" ht="15.75">
      <c r="C58" s="44"/>
      <c r="D58" s="45"/>
    </row>
    <row r="59" spans="3:5" ht="15.75">
      <c r="C59" s="44"/>
      <c r="D59" s="45"/>
    </row>
    <row r="60" spans="3:5" ht="15.75">
      <c r="C60" s="44"/>
      <c r="D60" s="45"/>
    </row>
    <row r="61" spans="3:5" ht="15.75">
      <c r="C61" s="44"/>
      <c r="D61" s="45"/>
    </row>
    <row r="62" spans="3:5" ht="15.75">
      <c r="C62" s="44"/>
      <c r="D62" s="45"/>
    </row>
    <row r="63" spans="3:5" ht="15.75">
      <c r="C63" s="44"/>
      <c r="D63" s="45"/>
    </row>
    <row r="64" spans="3:5" ht="15.75">
      <c r="C64" s="44"/>
      <c r="D64" s="45"/>
    </row>
    <row r="65" spans="3:4" ht="15.75">
      <c r="C65" s="44"/>
      <c r="D65" s="45"/>
    </row>
    <row r="66" spans="3:4" ht="15.75">
      <c r="C66" s="44"/>
      <c r="D66" s="45"/>
    </row>
    <row r="67" spans="3:4" ht="15.75">
      <c r="C67" s="44"/>
      <c r="D67" s="45"/>
    </row>
    <row r="68" spans="3:4" ht="15.75">
      <c r="C68" s="44"/>
      <c r="D68" s="45"/>
    </row>
    <row r="69" spans="3:4" ht="15.75">
      <c r="C69" s="44"/>
      <c r="D69" s="45"/>
    </row>
    <row r="70" spans="3:4" ht="15.75">
      <c r="C70" s="44"/>
      <c r="D70" s="45"/>
    </row>
    <row r="71" spans="3:4" ht="15.75">
      <c r="C71" s="44"/>
      <c r="D71" s="45"/>
    </row>
    <row r="72" spans="3:4" ht="15.75">
      <c r="C72" s="44"/>
      <c r="D72" s="45"/>
    </row>
    <row r="73" spans="3:4">
      <c r="C73" s="44"/>
      <c r="D73" s="44"/>
    </row>
    <row r="74" spans="3:4">
      <c r="C74" s="44"/>
      <c r="D74" s="44"/>
    </row>
    <row r="75" spans="3:4">
      <c r="C75" s="44"/>
      <c r="D75" s="44"/>
    </row>
    <row r="76" spans="3:4">
      <c r="C76" s="44"/>
      <c r="D76" s="44"/>
    </row>
    <row r="77" spans="3:4">
      <c r="C77" s="44"/>
      <c r="D77" s="44"/>
    </row>
    <row r="78" spans="3:4">
      <c r="C78" s="44"/>
      <c r="D78" s="44"/>
    </row>
    <row r="79" spans="3:4">
      <c r="C79" s="44"/>
      <c r="D79" s="44"/>
    </row>
    <row r="80" spans="3:4">
      <c r="C80" s="44"/>
      <c r="D80" s="44"/>
    </row>
    <row r="81" spans="3:4">
      <c r="C81" s="44"/>
      <c r="D81" s="44"/>
    </row>
  </sheetData>
  <phoneticPr fontId="4" type="noConversion"/>
  <pageMargins left="0.27559055118110237" right="0.35433070866141736" top="0.23622047244094491" bottom="0.23622047244094491" header="0.35433070866141736" footer="0.35433070866141736"/>
  <pageSetup paperSize="9" scale="9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8"/>
  <sheetViews>
    <sheetView workbookViewId="0">
      <selection activeCell="E31" sqref="E31"/>
    </sheetView>
  </sheetViews>
  <sheetFormatPr defaultRowHeight="12.75"/>
  <cols>
    <col min="1" max="1" width="65" customWidth="1"/>
    <col min="2" max="2" width="10.1640625" customWidth="1"/>
    <col min="3" max="3" width="16.83203125" customWidth="1"/>
    <col min="4" max="4" width="15" customWidth="1"/>
    <col min="5" max="5" width="16.1640625" customWidth="1"/>
  </cols>
  <sheetData>
    <row r="1" spans="1:4" ht="15.75">
      <c r="A1" s="444" t="s">
        <v>92</v>
      </c>
      <c r="B1" s="444"/>
      <c r="C1" s="444"/>
      <c r="D1" s="444"/>
    </row>
    <row r="2" spans="1:4" ht="14.25" customHeight="1">
      <c r="A2" s="442" t="s">
        <v>63</v>
      </c>
      <c r="B2" s="443" t="s">
        <v>64</v>
      </c>
      <c r="C2" s="114" t="s">
        <v>93</v>
      </c>
      <c r="D2" s="114" t="s">
        <v>94</v>
      </c>
    </row>
    <row r="3" spans="1:4" ht="12" customHeight="1">
      <c r="A3" s="442">
        <v>1</v>
      </c>
      <c r="B3" s="443">
        <v>2</v>
      </c>
      <c r="C3" s="114">
        <v>3</v>
      </c>
      <c r="D3" s="113">
        <v>4</v>
      </c>
    </row>
    <row r="4" spans="1:4" ht="14.25">
      <c r="A4" s="445" t="s">
        <v>95</v>
      </c>
      <c r="B4" s="446"/>
      <c r="C4" s="446"/>
      <c r="D4" s="447"/>
    </row>
    <row r="5" spans="1:4" ht="15">
      <c r="A5" s="115" t="s">
        <v>96</v>
      </c>
      <c r="B5" s="116" t="s">
        <v>518</v>
      </c>
      <c r="C5" s="17"/>
      <c r="D5" s="117">
        <v>439792</v>
      </c>
    </row>
    <row r="6" spans="1:4" ht="15">
      <c r="A6" s="115" t="s">
        <v>97</v>
      </c>
      <c r="B6" s="116" t="s">
        <v>519</v>
      </c>
      <c r="C6" s="117">
        <v>325631</v>
      </c>
      <c r="D6" s="117"/>
    </row>
    <row r="7" spans="1:4" ht="15">
      <c r="A7" s="115" t="s">
        <v>98</v>
      </c>
      <c r="B7" s="116" t="s">
        <v>520</v>
      </c>
      <c r="C7" s="117">
        <v>31407</v>
      </c>
      <c r="D7" s="117"/>
    </row>
    <row r="8" spans="1:4" ht="15.75" customHeight="1">
      <c r="A8" s="115" t="s">
        <v>99</v>
      </c>
      <c r="B8" s="116" t="s">
        <v>100</v>
      </c>
      <c r="C8" s="117">
        <v>42320</v>
      </c>
      <c r="D8" s="117"/>
    </row>
    <row r="9" spans="1:4" ht="28.5">
      <c r="A9" s="118" t="s">
        <v>101</v>
      </c>
      <c r="B9" s="114" t="s">
        <v>102</v>
      </c>
      <c r="C9" s="119">
        <f>SUM(C5:C8)</f>
        <v>399358</v>
      </c>
      <c r="D9" s="119">
        <f>SUM(D5:D8)</f>
        <v>439792</v>
      </c>
    </row>
    <row r="10" spans="1:4" ht="14.25">
      <c r="A10" s="445" t="s">
        <v>103</v>
      </c>
      <c r="B10" s="446"/>
      <c r="C10" s="446"/>
      <c r="D10" s="447"/>
    </row>
    <row r="11" spans="1:4" ht="15">
      <c r="A11" s="115" t="s">
        <v>104</v>
      </c>
      <c r="B11" s="116" t="s">
        <v>521</v>
      </c>
      <c r="C11" s="120"/>
      <c r="D11" s="120"/>
    </row>
    <row r="12" spans="1:4" ht="15">
      <c r="A12" s="115" t="s">
        <v>105</v>
      </c>
      <c r="B12" s="116" t="s">
        <v>524</v>
      </c>
      <c r="C12" s="120"/>
      <c r="D12" s="120"/>
    </row>
    <row r="13" spans="1:4" ht="15">
      <c r="A13" s="115" t="s">
        <v>106</v>
      </c>
      <c r="B13" s="116" t="s">
        <v>525</v>
      </c>
      <c r="C13" s="120"/>
      <c r="D13" s="120"/>
    </row>
    <row r="14" spans="1:4" ht="15">
      <c r="A14" s="115" t="s">
        <v>107</v>
      </c>
      <c r="B14" s="116" t="s">
        <v>108</v>
      </c>
      <c r="C14" s="120"/>
      <c r="D14" s="120"/>
    </row>
    <row r="15" spans="1:4" ht="47.25" customHeight="1">
      <c r="A15" s="121" t="s">
        <v>109</v>
      </c>
      <c r="B15" s="122" t="s">
        <v>110</v>
      </c>
      <c r="C15" s="123"/>
      <c r="D15" s="123"/>
    </row>
    <row r="16" spans="1:4" ht="14.25">
      <c r="A16" s="445" t="s">
        <v>111</v>
      </c>
      <c r="B16" s="446"/>
      <c r="C16" s="446"/>
      <c r="D16" s="447"/>
    </row>
    <row r="17" spans="1:5" ht="15">
      <c r="A17" s="115" t="s">
        <v>112</v>
      </c>
      <c r="B17" s="116" t="s">
        <v>526</v>
      </c>
      <c r="C17" s="124">
        <v>408</v>
      </c>
      <c r="D17" s="125"/>
    </row>
    <row r="18" spans="1:5" ht="15">
      <c r="A18" s="115" t="s">
        <v>113</v>
      </c>
      <c r="B18" s="116" t="s">
        <v>114</v>
      </c>
      <c r="C18" s="124">
        <v>49219</v>
      </c>
      <c r="D18" s="125"/>
      <c r="E18" s="40"/>
    </row>
    <row r="19" spans="1:5" ht="23.25" customHeight="1">
      <c r="A19" s="121" t="s">
        <v>115</v>
      </c>
      <c r="B19" s="122" t="s">
        <v>116</v>
      </c>
      <c r="C19" s="126">
        <f>SUM(C17:C18)</f>
        <v>49627</v>
      </c>
      <c r="D19" s="127"/>
      <c r="E19" s="40"/>
    </row>
    <row r="20" spans="1:5" ht="14.25">
      <c r="A20" s="445" t="s">
        <v>117</v>
      </c>
      <c r="B20" s="446"/>
      <c r="C20" s="446"/>
      <c r="D20" s="447"/>
    </row>
    <row r="21" spans="1:5" ht="15">
      <c r="A21" s="115" t="s">
        <v>118</v>
      </c>
      <c r="B21" s="116" t="s">
        <v>527</v>
      </c>
      <c r="C21" s="120"/>
      <c r="D21" s="120"/>
    </row>
    <row r="22" spans="1:5" ht="30">
      <c r="A22" s="115" t="s">
        <v>119</v>
      </c>
      <c r="B22" s="116" t="s">
        <v>120</v>
      </c>
      <c r="C22" s="120"/>
      <c r="D22" s="120"/>
    </row>
    <row r="23" spans="1:5" ht="28.5" customHeight="1">
      <c r="A23" s="115" t="s">
        <v>121</v>
      </c>
      <c r="B23" s="116" t="s">
        <v>122</v>
      </c>
      <c r="C23" s="120"/>
      <c r="D23" s="120"/>
    </row>
    <row r="24" spans="1:5" ht="30">
      <c r="A24" s="121" t="s">
        <v>137</v>
      </c>
      <c r="B24" s="116" t="s">
        <v>123</v>
      </c>
      <c r="C24" s="128"/>
      <c r="D24" s="128"/>
    </row>
    <row r="25" spans="1:5" ht="28.5">
      <c r="A25" s="129" t="s">
        <v>124</v>
      </c>
      <c r="B25" s="130" t="s">
        <v>125</v>
      </c>
      <c r="C25" s="131">
        <v>448985</v>
      </c>
      <c r="D25" s="131">
        <v>439792</v>
      </c>
    </row>
    <row r="26" spans="1:5" ht="14.25">
      <c r="A26" s="445" t="s">
        <v>126</v>
      </c>
      <c r="B26" s="446"/>
      <c r="C26" s="446"/>
      <c r="D26" s="447"/>
    </row>
    <row r="27" spans="1:5" ht="17.25" customHeight="1">
      <c r="A27" s="115" t="s">
        <v>127</v>
      </c>
      <c r="B27" s="116" t="s">
        <v>528</v>
      </c>
      <c r="C27" s="132"/>
      <c r="D27" s="132"/>
    </row>
    <row r="28" spans="1:5" ht="30">
      <c r="A28" s="115" t="s">
        <v>128</v>
      </c>
      <c r="B28" s="116" t="s">
        <v>129</v>
      </c>
      <c r="C28" s="133"/>
      <c r="D28" s="133"/>
    </row>
    <row r="29" spans="1:5" ht="15">
      <c r="A29" s="115" t="s">
        <v>130</v>
      </c>
      <c r="B29" s="116" t="s">
        <v>131</v>
      </c>
      <c r="C29" s="133"/>
      <c r="D29" s="133"/>
    </row>
    <row r="30" spans="1:5" ht="42.75">
      <c r="A30" s="121" t="s">
        <v>132</v>
      </c>
      <c r="B30" s="116" t="s">
        <v>133</v>
      </c>
      <c r="C30" s="134"/>
      <c r="D30" s="134"/>
    </row>
    <row r="31" spans="1:5" ht="30">
      <c r="A31" s="115" t="s">
        <v>134</v>
      </c>
      <c r="B31" s="116" t="s">
        <v>529</v>
      </c>
      <c r="C31" s="131">
        <v>448985</v>
      </c>
      <c r="D31" s="131">
        <v>439792</v>
      </c>
    </row>
    <row r="32" spans="1:5" ht="37.5" customHeight="1">
      <c r="A32" s="115" t="s">
        <v>135</v>
      </c>
      <c r="B32" s="116" t="s">
        <v>530</v>
      </c>
      <c r="C32" s="133"/>
      <c r="D32" s="135">
        <v>9193</v>
      </c>
    </row>
    <row r="33" spans="1:4" ht="30">
      <c r="A33" s="115" t="s">
        <v>136</v>
      </c>
      <c r="B33" s="116" t="s">
        <v>531</v>
      </c>
      <c r="C33" s="133"/>
      <c r="D33" s="136">
        <f>D9+D32-C9-C19</f>
        <v>0</v>
      </c>
    </row>
    <row r="34" spans="1:4" ht="15.75">
      <c r="A34" s="19"/>
      <c r="B34" s="19"/>
      <c r="C34" s="19"/>
      <c r="D34" s="19"/>
    </row>
    <row r="38" spans="1:4" ht="15.75">
      <c r="A38" s="19"/>
      <c r="B38" s="19"/>
      <c r="C38" s="19"/>
      <c r="D38" s="19"/>
    </row>
  </sheetData>
  <mergeCells count="8">
    <mergeCell ref="A2:A3"/>
    <mergeCell ref="B2:B3"/>
    <mergeCell ref="A1:D1"/>
    <mergeCell ref="A26:D26"/>
    <mergeCell ref="A4:D4"/>
    <mergeCell ref="A10:D10"/>
    <mergeCell ref="A16:D16"/>
    <mergeCell ref="A20:D20"/>
  </mergeCells>
  <phoneticPr fontId="4" type="noConversion"/>
  <pageMargins left="0.42" right="0.22" top="0.65" bottom="0.25" header="0.25" footer="0.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D24"/>
  <sheetViews>
    <sheetView workbookViewId="0">
      <selection activeCell="C13" sqref="C13"/>
    </sheetView>
  </sheetViews>
  <sheetFormatPr defaultRowHeight="12.75"/>
  <cols>
    <col min="1" max="1" width="48.6640625" customWidth="1"/>
    <col min="2" max="2" width="21.1640625" customWidth="1"/>
    <col min="3" max="3" width="20.83203125" customWidth="1"/>
  </cols>
  <sheetData>
    <row r="2" spans="1:3" ht="15.75">
      <c r="A2" s="364" t="s">
        <v>138</v>
      </c>
      <c r="B2" s="364"/>
      <c r="C2" s="364"/>
    </row>
    <row r="4" spans="1:3" ht="15.75">
      <c r="A4" s="9" t="s">
        <v>139</v>
      </c>
      <c r="B4" s="9" t="s">
        <v>140</v>
      </c>
      <c r="C4" s="9" t="s">
        <v>141</v>
      </c>
    </row>
    <row r="5" spans="1:3">
      <c r="A5" s="137">
        <v>1</v>
      </c>
      <c r="B5" s="137">
        <v>2</v>
      </c>
      <c r="C5" s="137">
        <v>3</v>
      </c>
    </row>
    <row r="6" spans="1:3" ht="15.75">
      <c r="A6" s="8" t="s">
        <v>142</v>
      </c>
      <c r="B6" s="14" t="s">
        <v>532</v>
      </c>
      <c r="C6" s="43">
        <v>0</v>
      </c>
    </row>
    <row r="7" spans="1:3" ht="15.75">
      <c r="A7" s="138" t="s">
        <v>143</v>
      </c>
      <c r="B7" s="139" t="s">
        <v>533</v>
      </c>
      <c r="C7" s="43">
        <v>28654</v>
      </c>
    </row>
    <row r="8" spans="1:3" ht="15.75">
      <c r="A8" s="8" t="s">
        <v>144</v>
      </c>
      <c r="B8" s="14"/>
      <c r="C8" s="9"/>
    </row>
    <row r="9" spans="1:3" ht="15.75">
      <c r="A9" s="8" t="s">
        <v>145</v>
      </c>
      <c r="B9" s="14" t="s">
        <v>82</v>
      </c>
      <c r="C9" s="9">
        <v>28654</v>
      </c>
    </row>
    <row r="10" spans="1:3" ht="15.75">
      <c r="A10" s="8" t="s">
        <v>146</v>
      </c>
      <c r="B10" s="14" t="s">
        <v>84</v>
      </c>
      <c r="C10" s="9"/>
    </row>
    <row r="11" spans="1:3" ht="15.75">
      <c r="A11" s="8" t="s">
        <v>147</v>
      </c>
      <c r="B11" s="14" t="s">
        <v>148</v>
      </c>
      <c r="C11" s="9"/>
    </row>
    <row r="12" spans="1:3" ht="15.75">
      <c r="A12" s="8" t="s">
        <v>149</v>
      </c>
      <c r="B12" s="14" t="s">
        <v>150</v>
      </c>
      <c r="C12" s="9"/>
    </row>
    <row r="13" spans="1:3" ht="15.75">
      <c r="A13" s="138" t="s">
        <v>151</v>
      </c>
      <c r="B13" s="139" t="s">
        <v>534</v>
      </c>
      <c r="C13" s="43">
        <v>28654</v>
      </c>
    </row>
    <row r="14" spans="1:3" ht="15.75">
      <c r="A14" s="8" t="s">
        <v>152</v>
      </c>
      <c r="B14" s="9"/>
      <c r="C14" s="9"/>
    </row>
    <row r="15" spans="1:3" ht="31.5">
      <c r="A15" s="140" t="s">
        <v>153</v>
      </c>
      <c r="B15" s="9">
        <v>111</v>
      </c>
      <c r="C15" s="9"/>
    </row>
    <row r="16" spans="1:3" ht="31.5">
      <c r="A16" s="140" t="s">
        <v>154</v>
      </c>
      <c r="B16" s="9">
        <v>112</v>
      </c>
      <c r="C16" s="9"/>
    </row>
    <row r="17" spans="1:4" ht="15.75">
      <c r="A17" s="140" t="s">
        <v>155</v>
      </c>
      <c r="B17" s="9">
        <v>113</v>
      </c>
      <c r="C17" s="43"/>
    </row>
    <row r="18" spans="1:4" ht="31.5">
      <c r="A18" s="140" t="s">
        <v>156</v>
      </c>
      <c r="B18" s="9">
        <v>114</v>
      </c>
      <c r="C18" s="9">
        <v>26666</v>
      </c>
    </row>
    <row r="19" spans="1:4" ht="15.75">
      <c r="A19" s="140" t="s">
        <v>157</v>
      </c>
      <c r="B19" s="9">
        <v>115</v>
      </c>
      <c r="C19" s="9">
        <v>1988</v>
      </c>
    </row>
    <row r="20" spans="1:4" ht="15.75">
      <c r="A20" s="141" t="s">
        <v>158</v>
      </c>
      <c r="B20" s="43">
        <v>120</v>
      </c>
      <c r="C20" s="43">
        <v>0</v>
      </c>
    </row>
    <row r="21" spans="1:4" ht="15.75">
      <c r="A21" s="1"/>
      <c r="B21" s="1"/>
      <c r="C21" s="1"/>
    </row>
    <row r="22" spans="1:4" ht="15.75">
      <c r="A22" s="64" t="s">
        <v>436</v>
      </c>
      <c r="B22" s="19"/>
      <c r="C22" s="19"/>
      <c r="D22" s="19"/>
    </row>
    <row r="23" spans="1:4" ht="15.75">
      <c r="A23" s="64"/>
      <c r="B23" s="19"/>
      <c r="C23" s="19"/>
      <c r="D23" s="19"/>
    </row>
    <row r="24" spans="1:4" ht="15.75">
      <c r="A24" s="64" t="s">
        <v>485</v>
      </c>
      <c r="B24" s="19"/>
      <c r="C24" s="19"/>
      <c r="D24" s="19"/>
    </row>
  </sheetData>
  <mergeCells count="1">
    <mergeCell ref="A2:C2"/>
  </mergeCells>
  <phoneticPr fontId="4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35"/>
  <sheetViews>
    <sheetView topLeftCell="D1" workbookViewId="0">
      <selection activeCell="I20" sqref="I20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.5" customWidth="1"/>
    <col min="10" max="10" width="3.1640625" customWidth="1"/>
    <col min="11" max="11" width="18.83203125" customWidth="1"/>
    <col min="14" max="14" width="6.33203125" customWidth="1"/>
    <col min="15" max="15" width="14.83203125" customWidth="1"/>
  </cols>
  <sheetData>
    <row r="1" spans="1:16" ht="12.75" customHeight="1">
      <c r="A1" s="1"/>
      <c r="B1" s="1"/>
      <c r="C1" s="1"/>
      <c r="D1" s="1"/>
      <c r="E1" s="1"/>
      <c r="F1" s="4"/>
      <c r="H1" s="4"/>
      <c r="I1" s="4"/>
      <c r="J1" s="4"/>
      <c r="K1" s="448" t="s">
        <v>492</v>
      </c>
      <c r="L1" s="448"/>
      <c r="M1" s="448"/>
      <c r="N1" s="448"/>
      <c r="O1" s="448"/>
      <c r="P1" s="4"/>
    </row>
    <row r="2" spans="1:16" ht="15.75">
      <c r="A2" s="1"/>
      <c r="B2" s="1"/>
      <c r="C2" s="1"/>
      <c r="D2" s="1"/>
      <c r="E2" s="1"/>
      <c r="F2" s="4"/>
      <c r="G2" s="4"/>
      <c r="H2" s="4"/>
      <c r="I2" s="4"/>
      <c r="J2" s="4"/>
      <c r="K2" s="448"/>
      <c r="L2" s="448"/>
      <c r="M2" s="448"/>
      <c r="N2" s="448"/>
      <c r="O2" s="448"/>
      <c r="P2" s="4"/>
    </row>
    <row r="3" spans="1:16" ht="15.75">
      <c r="A3" s="1"/>
      <c r="B3" s="1"/>
      <c r="C3" s="1"/>
      <c r="D3" s="1"/>
      <c r="E3" s="1"/>
      <c r="F3" s="4"/>
      <c r="G3" s="4"/>
      <c r="H3" s="4"/>
      <c r="I3" s="4"/>
      <c r="J3" s="4"/>
      <c r="K3" s="448"/>
      <c r="L3" s="448"/>
      <c r="M3" s="448"/>
      <c r="N3" s="448"/>
      <c r="O3" s="448"/>
      <c r="P3" s="4"/>
    </row>
    <row r="4" spans="1:16" ht="15.75">
      <c r="A4" s="1"/>
      <c r="B4" s="1"/>
      <c r="C4" s="1"/>
      <c r="D4" s="1"/>
      <c r="E4" s="1"/>
      <c r="F4" s="4"/>
      <c r="G4" s="4"/>
      <c r="H4" s="4"/>
      <c r="I4" s="4"/>
      <c r="J4" s="4"/>
      <c r="K4" s="448"/>
      <c r="L4" s="448"/>
      <c r="M4" s="448"/>
      <c r="N4" s="448"/>
      <c r="O4" s="448"/>
      <c r="P4" s="4"/>
    </row>
    <row r="5" spans="1:16" ht="18.75" customHeight="1">
      <c r="A5" s="1"/>
      <c r="B5" s="1"/>
      <c r="C5" s="1"/>
      <c r="D5" s="1"/>
      <c r="E5" s="1"/>
      <c r="F5" s="1"/>
      <c r="G5" s="4"/>
      <c r="H5" s="4"/>
      <c r="I5" s="4"/>
      <c r="J5" s="4"/>
      <c r="K5" s="18"/>
      <c r="L5" s="18"/>
      <c r="M5" s="18"/>
      <c r="N5" s="18"/>
      <c r="O5" s="18"/>
      <c r="P5" s="4"/>
    </row>
    <row r="6" spans="1:16" ht="12" customHeight="1">
      <c r="A6" s="1"/>
      <c r="B6" s="1"/>
      <c r="C6" s="1"/>
      <c r="D6" s="1"/>
      <c r="E6" s="1"/>
      <c r="F6" s="1"/>
      <c r="G6" s="1"/>
      <c r="H6" s="4"/>
      <c r="I6" s="4"/>
      <c r="J6" s="4"/>
      <c r="K6" s="4"/>
      <c r="L6" s="4"/>
      <c r="M6" s="4"/>
      <c r="N6" s="4"/>
      <c r="O6" s="4"/>
      <c r="P6" s="4"/>
    </row>
    <row r="7" spans="1:16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6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6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6" ht="15.75">
      <c r="A10" s="1"/>
      <c r="B10" s="21"/>
      <c r="C10" s="21"/>
      <c r="D10" s="21"/>
      <c r="E10" s="21"/>
      <c r="F10" s="21"/>
      <c r="G10" s="21"/>
      <c r="H10" s="21"/>
      <c r="I10" s="21"/>
      <c r="J10" s="1"/>
      <c r="K10" s="1"/>
    </row>
    <row r="11" spans="1:16" ht="18">
      <c r="A11" s="1"/>
      <c r="B11" s="21"/>
      <c r="C11" s="142"/>
      <c r="D11" s="439" t="s">
        <v>159</v>
      </c>
      <c r="E11" s="439"/>
      <c r="F11" s="439"/>
      <c r="G11" s="439"/>
      <c r="H11" s="439"/>
      <c r="I11" s="439"/>
      <c r="J11" s="439"/>
      <c r="K11" s="439"/>
    </row>
    <row r="12" spans="1:16" ht="15.75">
      <c r="A12" s="1"/>
      <c r="B12" s="21"/>
      <c r="C12" s="21"/>
      <c r="D12" s="21"/>
      <c r="E12" s="21"/>
      <c r="F12" s="21"/>
      <c r="G12" s="21"/>
      <c r="H12" s="21"/>
      <c r="I12" s="21"/>
      <c r="J12" s="1"/>
      <c r="K12" s="1"/>
    </row>
    <row r="13" spans="1:16" ht="15.75">
      <c r="A13" s="1"/>
      <c r="C13" s="20"/>
      <c r="D13" s="20"/>
      <c r="E13" s="20"/>
      <c r="F13" s="28" t="s">
        <v>576</v>
      </c>
      <c r="G13" s="20"/>
      <c r="H13" s="20"/>
      <c r="I13" s="21"/>
      <c r="J13" s="1"/>
      <c r="K13" s="1"/>
    </row>
    <row r="14" spans="1:16" ht="15.75">
      <c r="A14" s="1"/>
      <c r="B14" s="21"/>
      <c r="C14" s="21"/>
      <c r="D14" s="21"/>
      <c r="E14" s="21"/>
      <c r="F14" s="21"/>
      <c r="G14" s="21"/>
      <c r="H14" s="21"/>
      <c r="I14" s="21"/>
      <c r="J14" s="1"/>
      <c r="K14" s="1"/>
      <c r="L14" s="21"/>
      <c r="M14" s="21"/>
      <c r="N14" s="1" t="s">
        <v>50</v>
      </c>
    </row>
    <row r="15" spans="1:16" ht="15.75">
      <c r="A15" s="1"/>
      <c r="B15" s="21"/>
      <c r="C15" s="440"/>
      <c r="D15" s="440"/>
      <c r="E15" s="440"/>
      <c r="F15" s="440"/>
      <c r="G15" s="440"/>
      <c r="H15" s="440"/>
      <c r="I15" s="21"/>
      <c r="J15" s="1"/>
      <c r="K15" s="1"/>
      <c r="L15" s="21"/>
      <c r="M15" s="21"/>
      <c r="N15" s="13"/>
      <c r="O15" s="16"/>
    </row>
    <row r="16" spans="1:16" ht="15.75">
      <c r="A16" s="1"/>
      <c r="C16" s="20" t="s">
        <v>49</v>
      </c>
      <c r="D16" s="20"/>
      <c r="E16" s="28" t="s">
        <v>249</v>
      </c>
      <c r="F16" s="28"/>
      <c r="G16" s="21"/>
      <c r="L16" s="21" t="s">
        <v>160</v>
      </c>
      <c r="M16" s="21"/>
      <c r="N16" s="13"/>
      <c r="O16" s="16"/>
    </row>
    <row r="17" spans="1:15" ht="15.75">
      <c r="A17" s="1"/>
      <c r="B17" s="21"/>
      <c r="C17" s="21"/>
      <c r="D17" s="21"/>
      <c r="E17" s="21"/>
      <c r="F17" s="21"/>
      <c r="G17" s="21"/>
      <c r="L17" s="21"/>
      <c r="M17" s="21"/>
      <c r="N17" s="13"/>
      <c r="O17" s="16"/>
    </row>
    <row r="18" spans="1:15" ht="15.75">
      <c r="A18" s="1"/>
      <c r="C18" s="20" t="s">
        <v>59</v>
      </c>
      <c r="D18" s="20"/>
      <c r="E18" s="20"/>
      <c r="F18" s="20"/>
      <c r="G18" s="21"/>
      <c r="L18" s="21" t="s">
        <v>53</v>
      </c>
      <c r="M18" s="21"/>
      <c r="N18" s="30"/>
      <c r="O18" s="8"/>
    </row>
    <row r="19" spans="1:15" ht="15.75">
      <c r="A19" s="1"/>
      <c r="B19" s="21"/>
      <c r="C19" s="21"/>
      <c r="D19" s="21"/>
      <c r="E19" s="21"/>
      <c r="F19" s="21"/>
      <c r="G19" s="21"/>
      <c r="L19" s="21"/>
      <c r="M19" s="21"/>
      <c r="N19" s="30"/>
      <c r="O19" s="8"/>
    </row>
    <row r="20" spans="1:15" ht="15.75">
      <c r="A20" s="1"/>
      <c r="C20" s="21" t="s">
        <v>52</v>
      </c>
      <c r="D20" s="21"/>
      <c r="E20" s="21"/>
      <c r="F20" s="21"/>
      <c r="G20" s="21"/>
      <c r="L20" s="21" t="s">
        <v>55</v>
      </c>
      <c r="M20" s="21"/>
      <c r="N20" s="30"/>
      <c r="O20" s="104" t="s">
        <v>497</v>
      </c>
    </row>
    <row r="21" spans="1:15" ht="15.75">
      <c r="A21" s="1"/>
      <c r="C21" s="103" t="s">
        <v>54</v>
      </c>
      <c r="D21" s="21"/>
      <c r="E21" s="21"/>
      <c r="F21" s="21"/>
      <c r="G21" s="21"/>
      <c r="L21" s="21"/>
      <c r="M21" s="21"/>
      <c r="N21" s="30"/>
      <c r="O21" s="8"/>
    </row>
    <row r="22" spans="1:15" ht="15.75">
      <c r="A22" s="1"/>
      <c r="B22" s="21"/>
      <c r="C22" s="21"/>
      <c r="D22" s="21"/>
      <c r="E22" s="21"/>
      <c r="F22" s="21"/>
      <c r="G22" s="21"/>
      <c r="L22" s="21" t="s">
        <v>56</v>
      </c>
      <c r="M22" s="21"/>
      <c r="N22" s="30"/>
      <c r="O22" s="8">
        <v>17116</v>
      </c>
    </row>
    <row r="23" spans="1:15" ht="15.75">
      <c r="A23" s="1"/>
      <c r="C23" s="21" t="s">
        <v>515</v>
      </c>
      <c r="D23" s="21"/>
      <c r="E23" s="21"/>
      <c r="F23" s="21"/>
      <c r="G23" s="21"/>
      <c r="L23" s="21"/>
      <c r="M23" s="21"/>
      <c r="N23" s="30"/>
      <c r="O23" s="8"/>
    </row>
    <row r="24" spans="1:15" ht="15.75">
      <c r="A24" s="1"/>
      <c r="B24" s="21"/>
      <c r="C24" s="21"/>
      <c r="D24" s="21"/>
      <c r="E24" s="21"/>
      <c r="F24" s="21"/>
      <c r="G24" s="21"/>
      <c r="L24" s="21" t="s">
        <v>57</v>
      </c>
      <c r="M24" s="21"/>
      <c r="N24" s="30"/>
      <c r="O24" s="8"/>
    </row>
    <row r="25" spans="1:15" ht="15.75">
      <c r="A25" s="1"/>
      <c r="C25" s="21" t="s">
        <v>61</v>
      </c>
      <c r="D25" s="21"/>
      <c r="E25" s="21"/>
      <c r="F25" s="21"/>
      <c r="G25" s="21"/>
      <c r="L25" s="21"/>
      <c r="M25" s="21"/>
      <c r="N25" s="30"/>
      <c r="O25" s="8"/>
    </row>
    <row r="26" spans="1:15" ht="15.75">
      <c r="A26" s="1"/>
      <c r="B26" s="21"/>
      <c r="C26" s="21"/>
      <c r="D26" s="21"/>
      <c r="E26" s="21"/>
      <c r="F26" s="21"/>
      <c r="G26" s="21"/>
      <c r="L26" s="21" t="s">
        <v>511</v>
      </c>
      <c r="M26" s="21"/>
      <c r="N26" s="30"/>
      <c r="O26" s="8"/>
    </row>
    <row r="27" spans="1:15" ht="15.75">
      <c r="A27" s="1"/>
      <c r="B27" s="21"/>
      <c r="C27" s="21"/>
      <c r="D27" s="21"/>
      <c r="E27" s="21"/>
      <c r="F27" s="21"/>
      <c r="G27" s="21"/>
      <c r="L27" s="21"/>
      <c r="M27" s="21"/>
      <c r="N27" s="30"/>
      <c r="O27" s="8"/>
    </row>
    <row r="28" spans="1:15" ht="15.75">
      <c r="A28" s="1"/>
      <c r="B28" s="21"/>
      <c r="C28" s="21"/>
      <c r="D28" s="21"/>
      <c r="E28" s="21"/>
      <c r="F28" s="21"/>
      <c r="G28" s="21"/>
      <c r="L28" s="1" t="s">
        <v>512</v>
      </c>
      <c r="M28" s="1"/>
      <c r="N28" s="30"/>
      <c r="O28" s="8"/>
    </row>
    <row r="29" spans="1:15" ht="15.75">
      <c r="A29" s="1"/>
      <c r="B29" s="21"/>
      <c r="C29" s="21"/>
      <c r="D29" s="21"/>
      <c r="E29" s="21"/>
      <c r="F29" s="21"/>
      <c r="G29" s="21"/>
      <c r="L29" s="1"/>
      <c r="M29" s="1"/>
      <c r="N29" s="30"/>
      <c r="O29" s="8"/>
    </row>
    <row r="30" spans="1:15" ht="15.75">
      <c r="A30" s="1"/>
      <c r="B30" s="1"/>
      <c r="C30" s="1"/>
      <c r="D30" s="1"/>
      <c r="E30" s="1"/>
      <c r="F30" s="1"/>
      <c r="G30" s="1"/>
      <c r="L30" s="1" t="s">
        <v>58</v>
      </c>
      <c r="M30" s="1"/>
      <c r="N30" s="30"/>
      <c r="O30" s="8"/>
    </row>
    <row r="31" spans="1:15" ht="15.75">
      <c r="A31" s="1"/>
      <c r="B31" s="1"/>
      <c r="C31" s="1"/>
      <c r="D31" s="1"/>
      <c r="E31" s="1"/>
      <c r="F31" s="1"/>
      <c r="G31" s="1"/>
    </row>
    <row r="32" spans="1:15" ht="15.75">
      <c r="A32" s="1"/>
      <c r="B32" s="1"/>
      <c r="C32" s="1"/>
      <c r="D32" s="1"/>
      <c r="E32" s="1"/>
      <c r="F32" s="1"/>
      <c r="G32" s="1"/>
    </row>
    <row r="33" spans="1:11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3">
    <mergeCell ref="D11:K11"/>
    <mergeCell ref="C15:H15"/>
    <mergeCell ref="K1:O4"/>
  </mergeCells>
  <phoneticPr fontId="4" type="noConversion"/>
  <pageMargins left="0.35" right="0.22" top="0.49" bottom="0.45" header="0.5" footer="0.44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36"/>
  <sheetViews>
    <sheetView topLeftCell="B1" zoomScale="80" workbookViewId="0">
      <selection activeCell="L27" sqref="L27"/>
    </sheetView>
  </sheetViews>
  <sheetFormatPr defaultRowHeight="12.75"/>
  <cols>
    <col min="1" max="1" width="33.1640625" customWidth="1"/>
    <col min="2" max="2" width="7.33203125" customWidth="1"/>
    <col min="3" max="3" width="10" customWidth="1"/>
    <col min="4" max="5" width="8.33203125" customWidth="1"/>
    <col min="6" max="6" width="15.1640625" customWidth="1"/>
    <col min="8" max="8" width="12" customWidth="1"/>
    <col min="9" max="9" width="7.83203125" customWidth="1"/>
    <col min="10" max="10" width="14.33203125" customWidth="1"/>
    <col min="11" max="11" width="11.33203125" customWidth="1"/>
    <col min="12" max="12" width="18.6640625" customWidth="1"/>
    <col min="13" max="13" width="13.33203125" customWidth="1"/>
  </cols>
  <sheetData>
    <row r="1" spans="1:13">
      <c r="A1" s="449" t="s">
        <v>161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</row>
    <row r="2" spans="1:13" ht="27" customHeight="1">
      <c r="A2" s="450" t="s">
        <v>63</v>
      </c>
      <c r="B2" s="451" t="s">
        <v>162</v>
      </c>
      <c r="C2" s="451" t="s">
        <v>163</v>
      </c>
      <c r="D2" s="451"/>
      <c r="E2" s="451"/>
      <c r="F2" s="451"/>
      <c r="G2" s="451" t="s">
        <v>164</v>
      </c>
      <c r="H2" s="451"/>
      <c r="I2" s="451"/>
      <c r="J2" s="451"/>
      <c r="K2" s="451" t="s">
        <v>165</v>
      </c>
      <c r="L2" s="451"/>
    </row>
    <row r="3" spans="1:13" ht="37.5" customHeight="1">
      <c r="A3" s="450"/>
      <c r="B3" s="451"/>
      <c r="C3" s="144" t="s">
        <v>166</v>
      </c>
      <c r="D3" s="143" t="s">
        <v>167</v>
      </c>
      <c r="E3" s="143" t="s">
        <v>168</v>
      </c>
      <c r="F3" s="144" t="s">
        <v>169</v>
      </c>
      <c r="G3" s="144" t="s">
        <v>166</v>
      </c>
      <c r="H3" s="143" t="s">
        <v>167</v>
      </c>
      <c r="I3" s="143" t="s">
        <v>168</v>
      </c>
      <c r="J3" s="144" t="s">
        <v>169</v>
      </c>
      <c r="K3" s="144" t="s">
        <v>170</v>
      </c>
      <c r="L3" s="144" t="s">
        <v>171</v>
      </c>
    </row>
    <row r="4" spans="1:13">
      <c r="A4" s="145">
        <v>1</v>
      </c>
      <c r="B4" s="145">
        <v>2</v>
      </c>
      <c r="C4" s="145">
        <v>3</v>
      </c>
      <c r="D4" s="145">
        <v>4</v>
      </c>
      <c r="E4" s="145">
        <v>5</v>
      </c>
      <c r="F4" s="145">
        <v>6</v>
      </c>
      <c r="G4" s="145">
        <v>7</v>
      </c>
      <c r="H4" s="145">
        <v>8</v>
      </c>
      <c r="I4" s="145">
        <v>9</v>
      </c>
      <c r="J4" s="145">
        <v>10</v>
      </c>
      <c r="K4" s="145">
        <v>11</v>
      </c>
      <c r="L4" s="145">
        <v>12</v>
      </c>
    </row>
    <row r="5" spans="1:13">
      <c r="A5" s="146" t="s">
        <v>172</v>
      </c>
      <c r="B5" s="147" t="s">
        <v>518</v>
      </c>
      <c r="C5" s="148">
        <v>243795</v>
      </c>
      <c r="D5" s="148">
        <v>1732</v>
      </c>
      <c r="E5" s="148">
        <v>11589</v>
      </c>
      <c r="F5" s="149" t="s">
        <v>362</v>
      </c>
      <c r="G5" s="148">
        <v>123706</v>
      </c>
      <c r="H5" s="150" t="s">
        <v>363</v>
      </c>
      <c r="I5" s="149" t="s">
        <v>173</v>
      </c>
      <c r="J5" s="148">
        <v>135838</v>
      </c>
      <c r="K5" s="151">
        <v>120089</v>
      </c>
      <c r="L5" s="150" t="s">
        <v>364</v>
      </c>
    </row>
    <row r="6" spans="1:13">
      <c r="A6" s="146" t="s">
        <v>174</v>
      </c>
      <c r="B6" s="147" t="s">
        <v>521</v>
      </c>
      <c r="C6" s="148">
        <v>47933</v>
      </c>
      <c r="D6" s="148">
        <v>0</v>
      </c>
      <c r="E6" s="148">
        <v>0</v>
      </c>
      <c r="F6" s="149" t="s">
        <v>365</v>
      </c>
      <c r="G6" s="148">
        <v>19400</v>
      </c>
      <c r="H6" s="150" t="s">
        <v>366</v>
      </c>
      <c r="I6" s="149" t="s">
        <v>173</v>
      </c>
      <c r="J6" s="149" t="s">
        <v>367</v>
      </c>
      <c r="K6" s="151">
        <v>28533</v>
      </c>
      <c r="L6" s="151">
        <v>28451</v>
      </c>
    </row>
    <row r="7" spans="1:13">
      <c r="A7" s="146" t="s">
        <v>175</v>
      </c>
      <c r="B7" s="147" t="s">
        <v>526</v>
      </c>
      <c r="C7" s="148">
        <v>176</v>
      </c>
      <c r="D7" s="148"/>
      <c r="E7" s="148"/>
      <c r="F7" s="149" t="s">
        <v>368</v>
      </c>
      <c r="G7" s="149" t="s">
        <v>368</v>
      </c>
      <c r="H7" s="150" t="s">
        <v>173</v>
      </c>
      <c r="I7" s="149" t="s">
        <v>173</v>
      </c>
      <c r="J7" s="149" t="s">
        <v>176</v>
      </c>
      <c r="K7" s="151">
        <v>0</v>
      </c>
      <c r="L7" s="151">
        <v>0</v>
      </c>
    </row>
    <row r="8" spans="1:13">
      <c r="A8" s="146" t="s">
        <v>177</v>
      </c>
      <c r="B8" s="147" t="s">
        <v>527</v>
      </c>
      <c r="C8" s="148">
        <v>542864</v>
      </c>
      <c r="D8" s="148">
        <v>2501</v>
      </c>
      <c r="E8" s="148">
        <v>4849</v>
      </c>
      <c r="F8" s="149" t="s">
        <v>369</v>
      </c>
      <c r="G8" s="149" t="s">
        <v>370</v>
      </c>
      <c r="H8" s="150" t="s">
        <v>371</v>
      </c>
      <c r="I8" s="149" t="s">
        <v>372</v>
      </c>
      <c r="J8" s="149" t="s">
        <v>373</v>
      </c>
      <c r="K8" s="151">
        <v>295540</v>
      </c>
      <c r="L8" s="151">
        <v>291809</v>
      </c>
      <c r="M8" s="40"/>
    </row>
    <row r="9" spans="1:13">
      <c r="A9" s="152" t="s">
        <v>178</v>
      </c>
      <c r="B9" s="153" t="s">
        <v>120</v>
      </c>
      <c r="C9" s="154">
        <v>13273</v>
      </c>
      <c r="D9" s="154">
        <v>2870</v>
      </c>
      <c r="E9" s="154">
        <v>241</v>
      </c>
      <c r="F9" s="149" t="s">
        <v>377</v>
      </c>
      <c r="G9" s="155" t="s">
        <v>376</v>
      </c>
      <c r="H9" s="156" t="s">
        <v>580</v>
      </c>
      <c r="I9" s="155" t="s">
        <v>375</v>
      </c>
      <c r="J9" s="149" t="s">
        <v>374</v>
      </c>
      <c r="K9" s="151">
        <v>10202</v>
      </c>
      <c r="L9" s="151">
        <v>9892</v>
      </c>
      <c r="M9" s="40"/>
    </row>
    <row r="10" spans="1:13" ht="22.5">
      <c r="A10" s="152" t="s">
        <v>179</v>
      </c>
      <c r="B10" s="153" t="s">
        <v>122</v>
      </c>
      <c r="C10" s="154">
        <v>529591</v>
      </c>
      <c r="D10" s="154">
        <v>2501</v>
      </c>
      <c r="E10" s="154">
        <v>4608</v>
      </c>
      <c r="F10" s="149" t="s">
        <v>378</v>
      </c>
      <c r="G10" s="155" t="s">
        <v>379</v>
      </c>
      <c r="H10" s="156" t="s">
        <v>380</v>
      </c>
      <c r="I10" s="155" t="s">
        <v>381</v>
      </c>
      <c r="J10" s="149" t="s">
        <v>382</v>
      </c>
      <c r="K10" s="151">
        <v>285339</v>
      </c>
      <c r="L10" s="151">
        <v>281917</v>
      </c>
    </row>
    <row r="11" spans="1:13" ht="22.5">
      <c r="A11" s="152" t="s">
        <v>180</v>
      </c>
      <c r="B11" s="153" t="s">
        <v>123</v>
      </c>
      <c r="C11" s="154">
        <v>4269</v>
      </c>
      <c r="D11" s="154">
        <v>0</v>
      </c>
      <c r="E11" s="154">
        <v>2</v>
      </c>
      <c r="F11" s="149">
        <f>C11+D11-E11</f>
        <v>4267</v>
      </c>
      <c r="G11" s="155" t="s">
        <v>383</v>
      </c>
      <c r="H11" s="156" t="s">
        <v>173</v>
      </c>
      <c r="I11" s="155" t="s">
        <v>463</v>
      </c>
      <c r="J11" s="149">
        <f>G11+H11-I11</f>
        <v>4116</v>
      </c>
      <c r="K11" s="151">
        <f>C11-G11</f>
        <v>151</v>
      </c>
      <c r="L11" s="151">
        <f>F11-J11</f>
        <v>151</v>
      </c>
    </row>
    <row r="12" spans="1:13">
      <c r="A12" s="152" t="s">
        <v>181</v>
      </c>
      <c r="B12" s="153" t="s">
        <v>125</v>
      </c>
      <c r="C12" s="154">
        <v>5752</v>
      </c>
      <c r="D12" s="154">
        <v>0</v>
      </c>
      <c r="E12" s="154"/>
      <c r="F12" s="149" t="s">
        <v>384</v>
      </c>
      <c r="G12" s="155" t="s">
        <v>385</v>
      </c>
      <c r="H12" s="156" t="s">
        <v>386</v>
      </c>
      <c r="I12" s="155"/>
      <c r="J12" s="149" t="s">
        <v>387</v>
      </c>
      <c r="K12" s="151">
        <v>2728</v>
      </c>
      <c r="L12" s="151">
        <v>1979</v>
      </c>
    </row>
    <row r="13" spans="1:13">
      <c r="A13" s="152" t="s">
        <v>182</v>
      </c>
      <c r="B13" s="153" t="s">
        <v>183</v>
      </c>
      <c r="C13" s="154"/>
      <c r="D13" s="154"/>
      <c r="E13" s="154"/>
      <c r="F13" s="149">
        <f>C13+D13-E13</f>
        <v>0</v>
      </c>
      <c r="G13" s="155"/>
      <c r="H13" s="156"/>
      <c r="I13" s="155"/>
      <c r="J13" s="149">
        <f>G13+H13-I13</f>
        <v>0</v>
      </c>
      <c r="K13" s="151">
        <f>C13-G13</f>
        <v>0</v>
      </c>
      <c r="L13" s="151">
        <f>F13-J13</f>
        <v>0</v>
      </c>
    </row>
    <row r="14" spans="1:13">
      <c r="A14" s="146" t="s">
        <v>184</v>
      </c>
      <c r="B14" s="147" t="s">
        <v>528</v>
      </c>
      <c r="C14" s="148">
        <v>51447</v>
      </c>
      <c r="D14" s="148">
        <v>0</v>
      </c>
      <c r="E14" s="148">
        <v>32011</v>
      </c>
      <c r="F14" s="149" t="s">
        <v>388</v>
      </c>
      <c r="G14" s="149" t="s">
        <v>389</v>
      </c>
      <c r="H14" s="150" t="s">
        <v>390</v>
      </c>
      <c r="I14" s="149" t="s">
        <v>391</v>
      </c>
      <c r="J14" s="149" t="s">
        <v>392</v>
      </c>
      <c r="K14" s="151">
        <v>7846</v>
      </c>
      <c r="L14" s="151">
        <v>5231</v>
      </c>
    </row>
    <row r="15" spans="1:13">
      <c r="A15" s="146" t="s">
        <v>185</v>
      </c>
      <c r="B15" s="147" t="s">
        <v>529</v>
      </c>
      <c r="C15" s="148"/>
      <c r="D15" s="148"/>
      <c r="E15" s="148"/>
      <c r="F15" s="149">
        <f>C15+D15-E15</f>
        <v>0</v>
      </c>
      <c r="G15" s="149"/>
      <c r="H15" s="150"/>
      <c r="I15" s="149"/>
      <c r="J15" s="149">
        <f>G15+H15-I15</f>
        <v>0</v>
      </c>
      <c r="K15" s="151">
        <f>C15-G15</f>
        <v>0</v>
      </c>
      <c r="L15" s="151">
        <f>F15-J15</f>
        <v>0</v>
      </c>
    </row>
    <row r="16" spans="1:13" ht="16.5" customHeight="1">
      <c r="A16" s="152" t="s">
        <v>186</v>
      </c>
      <c r="B16" s="147" t="s">
        <v>530</v>
      </c>
      <c r="C16" s="148"/>
      <c r="D16" s="148"/>
      <c r="E16" s="148"/>
      <c r="F16" s="149">
        <f>C16+D16-E16</f>
        <v>0</v>
      </c>
      <c r="G16" s="149"/>
      <c r="H16" s="150"/>
      <c r="I16" s="149"/>
      <c r="J16" s="149">
        <f>G16+H16-I16</f>
        <v>0</v>
      </c>
      <c r="K16" s="151">
        <f>C16-G16</f>
        <v>0</v>
      </c>
      <c r="L16" s="151">
        <f>F16-J16</f>
        <v>0</v>
      </c>
    </row>
    <row r="17" spans="1:12">
      <c r="A17" s="146" t="s">
        <v>187</v>
      </c>
      <c r="B17" s="147" t="s">
        <v>531</v>
      </c>
      <c r="C17" s="148">
        <v>115</v>
      </c>
      <c r="D17" s="148">
        <v>0</v>
      </c>
      <c r="E17" s="148">
        <v>0</v>
      </c>
      <c r="F17" s="149" t="s">
        <v>395</v>
      </c>
      <c r="G17" s="157" t="s">
        <v>394</v>
      </c>
      <c r="H17" s="150" t="s">
        <v>393</v>
      </c>
      <c r="I17" s="149" t="s">
        <v>173</v>
      </c>
      <c r="J17" s="149" t="s">
        <v>366</v>
      </c>
      <c r="K17" s="151">
        <v>55</v>
      </c>
      <c r="L17" s="151">
        <v>33</v>
      </c>
    </row>
    <row r="18" spans="1:12">
      <c r="A18" s="146" t="s">
        <v>188</v>
      </c>
      <c r="B18" s="147" t="s">
        <v>532</v>
      </c>
      <c r="C18" s="148"/>
      <c r="D18" s="148"/>
      <c r="E18" s="148"/>
      <c r="F18" s="149">
        <f>C18+D18-E18</f>
        <v>0</v>
      </c>
      <c r="G18" s="157"/>
      <c r="H18" s="150"/>
      <c r="I18" s="149"/>
      <c r="J18" s="149">
        <f>G18+H18-I18</f>
        <v>0</v>
      </c>
      <c r="K18" s="151">
        <f>C18-G18</f>
        <v>0</v>
      </c>
      <c r="L18" s="151">
        <f>F18-J18</f>
        <v>0</v>
      </c>
    </row>
    <row r="19" spans="1:12">
      <c r="A19" s="146" t="s">
        <v>189</v>
      </c>
      <c r="B19" s="147" t="s">
        <v>533</v>
      </c>
      <c r="C19" s="148"/>
      <c r="D19" s="148"/>
      <c r="E19" s="148"/>
      <c r="F19" s="149">
        <f>C19+D19-E19</f>
        <v>0</v>
      </c>
      <c r="G19" s="157"/>
      <c r="H19" s="150"/>
      <c r="I19" s="149"/>
      <c r="J19" s="149">
        <f>G19+H19-I19</f>
        <v>0</v>
      </c>
      <c r="K19" s="151">
        <f>C19-G19</f>
        <v>0</v>
      </c>
      <c r="L19" s="151">
        <f>F19-J19</f>
        <v>0</v>
      </c>
    </row>
    <row r="20" spans="1:12" ht="22.5">
      <c r="A20" s="152" t="s">
        <v>190</v>
      </c>
      <c r="B20" s="153" t="s">
        <v>534</v>
      </c>
      <c r="C20" s="154"/>
      <c r="D20" s="154"/>
      <c r="E20" s="154"/>
      <c r="F20" s="149">
        <f>C20+D20-E20</f>
        <v>0</v>
      </c>
      <c r="G20" s="158"/>
      <c r="H20" s="156"/>
      <c r="I20" s="155"/>
      <c r="J20" s="149">
        <f>G20+H20-I20</f>
        <v>0</v>
      </c>
      <c r="K20" s="151">
        <f>C20-G20</f>
        <v>0</v>
      </c>
      <c r="L20" s="151">
        <f>F20-J20</f>
        <v>0</v>
      </c>
    </row>
    <row r="21" spans="1:12">
      <c r="A21" s="146" t="s">
        <v>191</v>
      </c>
      <c r="B21" s="147" t="s">
        <v>537</v>
      </c>
      <c r="C21" s="148"/>
      <c r="D21" s="148"/>
      <c r="E21" s="148"/>
      <c r="F21" s="149"/>
      <c r="G21" s="157"/>
      <c r="H21" s="150"/>
      <c r="I21" s="149"/>
      <c r="J21" s="149">
        <f>G21+H21-I21</f>
        <v>0</v>
      </c>
      <c r="K21" s="151">
        <f>C21-G21</f>
        <v>0</v>
      </c>
      <c r="L21" s="151">
        <v>0</v>
      </c>
    </row>
    <row r="22" spans="1:12">
      <c r="A22" s="159" t="s">
        <v>192</v>
      </c>
      <c r="B22" s="159" t="s">
        <v>538</v>
      </c>
      <c r="C22" s="160">
        <v>896351</v>
      </c>
      <c r="D22" s="160">
        <v>4233</v>
      </c>
      <c r="E22" s="160">
        <v>48451</v>
      </c>
      <c r="F22" s="161" t="s">
        <v>396</v>
      </c>
      <c r="G22" s="161" t="s">
        <v>397</v>
      </c>
      <c r="H22" s="162" t="s">
        <v>398</v>
      </c>
      <c r="I22" s="161" t="s">
        <v>399</v>
      </c>
      <c r="J22" s="161" t="s">
        <v>400</v>
      </c>
      <c r="K22" s="163">
        <v>454942</v>
      </c>
      <c r="L22" s="163">
        <v>425754</v>
      </c>
    </row>
    <row r="23" spans="1:12">
      <c r="A23" s="146" t="s">
        <v>193</v>
      </c>
      <c r="B23" s="147" t="s">
        <v>194</v>
      </c>
      <c r="C23" s="164"/>
      <c r="D23" s="164"/>
      <c r="E23" s="164"/>
      <c r="F23" s="149"/>
      <c r="G23" s="149"/>
      <c r="H23" s="150"/>
      <c r="I23" s="149"/>
      <c r="J23" s="149"/>
      <c r="K23" s="151"/>
      <c r="L23" s="151"/>
    </row>
    <row r="24" spans="1:12">
      <c r="A24" s="146" t="s">
        <v>195</v>
      </c>
      <c r="B24" s="147" t="s">
        <v>196</v>
      </c>
      <c r="C24" s="148"/>
      <c r="D24" s="148"/>
      <c r="E24" s="148"/>
      <c r="F24" s="149"/>
      <c r="G24" s="157"/>
      <c r="H24" s="149"/>
      <c r="I24" s="149"/>
      <c r="J24" s="149"/>
      <c r="K24" s="148"/>
      <c r="L24" s="148"/>
    </row>
    <row r="25" spans="1:12">
      <c r="A25" s="146" t="s">
        <v>197</v>
      </c>
      <c r="B25" s="147" t="s">
        <v>539</v>
      </c>
      <c r="C25" s="165">
        <v>53836</v>
      </c>
      <c r="D25" s="165">
        <v>0</v>
      </c>
      <c r="E25" s="165">
        <v>2333</v>
      </c>
      <c r="F25" s="149" t="s">
        <v>401</v>
      </c>
      <c r="G25" s="166" t="s">
        <v>198</v>
      </c>
      <c r="H25" s="167" t="s">
        <v>198</v>
      </c>
      <c r="I25" s="167" t="s">
        <v>198</v>
      </c>
      <c r="J25" s="149" t="s">
        <v>198</v>
      </c>
      <c r="K25" s="148">
        <v>51503</v>
      </c>
      <c r="L25" s="148">
        <v>0</v>
      </c>
    </row>
    <row r="26" spans="1:12">
      <c r="A26" s="146" t="s">
        <v>199</v>
      </c>
      <c r="B26" s="147"/>
      <c r="C26" s="165"/>
      <c r="D26" s="165"/>
      <c r="E26" s="165"/>
      <c r="F26" s="149"/>
      <c r="G26" s="166" t="s">
        <v>198</v>
      </c>
      <c r="H26" s="167" t="s">
        <v>198</v>
      </c>
      <c r="I26" s="167" t="s">
        <v>198</v>
      </c>
      <c r="J26" s="149" t="s">
        <v>198</v>
      </c>
      <c r="K26" s="148" t="s">
        <v>198</v>
      </c>
      <c r="L26" s="148" t="s">
        <v>198</v>
      </c>
    </row>
    <row r="27" spans="1:12">
      <c r="A27" s="146" t="s">
        <v>200</v>
      </c>
      <c r="B27" s="147" t="s">
        <v>540</v>
      </c>
      <c r="C27" s="165"/>
      <c r="D27" s="165"/>
      <c r="E27" s="165"/>
      <c r="F27" s="149"/>
      <c r="G27" s="166" t="s">
        <v>198</v>
      </c>
      <c r="H27" s="167" t="s">
        <v>198</v>
      </c>
      <c r="I27" s="167" t="s">
        <v>198</v>
      </c>
      <c r="J27" s="149" t="s">
        <v>198</v>
      </c>
      <c r="K27" s="148" t="s">
        <v>198</v>
      </c>
      <c r="L27" s="148" t="s">
        <v>198</v>
      </c>
    </row>
    <row r="28" spans="1:12">
      <c r="A28" s="146" t="s">
        <v>201</v>
      </c>
      <c r="B28" s="147" t="s">
        <v>202</v>
      </c>
      <c r="C28" s="165"/>
      <c r="D28" s="165"/>
      <c r="E28" s="165"/>
      <c r="F28" s="149"/>
      <c r="G28" s="166" t="s">
        <v>198</v>
      </c>
      <c r="H28" s="167" t="s">
        <v>198</v>
      </c>
      <c r="I28" s="167" t="s">
        <v>198</v>
      </c>
      <c r="J28" s="149" t="s">
        <v>198</v>
      </c>
      <c r="K28" s="148" t="s">
        <v>198</v>
      </c>
      <c r="L28" s="148" t="s">
        <v>198</v>
      </c>
    </row>
    <row r="29" spans="1:12">
      <c r="A29" s="152" t="s">
        <v>203</v>
      </c>
      <c r="B29" s="153" t="s">
        <v>204</v>
      </c>
      <c r="C29" s="168"/>
      <c r="D29" s="168"/>
      <c r="E29" s="168"/>
      <c r="F29" s="148"/>
      <c r="G29" s="169" t="s">
        <v>198</v>
      </c>
      <c r="H29" s="167" t="s">
        <v>198</v>
      </c>
      <c r="I29" s="167" t="s">
        <v>198</v>
      </c>
      <c r="J29" s="148" t="s">
        <v>198</v>
      </c>
      <c r="K29" s="148" t="s">
        <v>198</v>
      </c>
      <c r="L29" s="148" t="s">
        <v>198</v>
      </c>
    </row>
    <row r="30" spans="1:12">
      <c r="A30" s="152" t="s">
        <v>205</v>
      </c>
      <c r="B30" s="153" t="s">
        <v>541</v>
      </c>
      <c r="C30" s="168"/>
      <c r="D30" s="168"/>
      <c r="E30" s="168"/>
      <c r="F30" s="148"/>
      <c r="G30" s="169" t="s">
        <v>198</v>
      </c>
      <c r="H30" s="167" t="s">
        <v>198</v>
      </c>
      <c r="I30" s="167" t="s">
        <v>198</v>
      </c>
      <c r="J30" s="148" t="s">
        <v>198</v>
      </c>
      <c r="K30" s="148" t="s">
        <v>198</v>
      </c>
      <c r="L30" s="148" t="s">
        <v>198</v>
      </c>
    </row>
    <row r="31" spans="1:12">
      <c r="A31" s="170"/>
      <c r="B31" s="170"/>
      <c r="C31" s="170"/>
      <c r="D31" s="170"/>
      <c r="E31" s="170"/>
      <c r="F31" s="170"/>
      <c r="G31" s="170"/>
      <c r="H31" s="171"/>
      <c r="I31" s="170"/>
      <c r="J31" s="170"/>
      <c r="K31" s="170"/>
      <c r="L31" s="170"/>
    </row>
    <row r="32" spans="1:12">
      <c r="A32" s="170"/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</row>
    <row r="33" spans="1:12">
      <c r="A33" s="172" t="s">
        <v>436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</row>
    <row r="34" spans="1:12">
      <c r="A34" s="172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</row>
    <row r="35" spans="1:12">
      <c r="A35" s="172" t="s">
        <v>485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</row>
    <row r="36" spans="1:1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</row>
  </sheetData>
  <mergeCells count="6">
    <mergeCell ref="A1:L1"/>
    <mergeCell ref="A2:A3"/>
    <mergeCell ref="B2:B3"/>
    <mergeCell ref="C2:F2"/>
    <mergeCell ref="G2:J2"/>
    <mergeCell ref="K2:L2"/>
  </mergeCells>
  <phoneticPr fontId="4" type="noConversion"/>
  <pageMargins left="0.33" right="0.2" top="0.44" bottom="0.61" header="0.41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76"/>
  <sheetViews>
    <sheetView workbookViewId="0">
      <selection activeCell="F11" sqref="F11"/>
    </sheetView>
  </sheetViews>
  <sheetFormatPr defaultRowHeight="12.75"/>
  <cols>
    <col min="1" max="1" width="5.83203125" customWidth="1"/>
    <col min="2" max="2" width="49.33203125" customWidth="1"/>
    <col min="3" max="3" width="27.1640625" customWidth="1"/>
    <col min="4" max="4" width="16.6640625" customWidth="1"/>
  </cols>
  <sheetData>
    <row r="1" spans="1:4" ht="15.75">
      <c r="A1" s="437" t="s">
        <v>255</v>
      </c>
      <c r="B1" s="437"/>
      <c r="C1" s="437"/>
      <c r="D1" s="437"/>
    </row>
    <row r="2" spans="1:4" ht="15.75">
      <c r="A2" s="437" t="s">
        <v>256</v>
      </c>
      <c r="B2" s="437"/>
      <c r="C2" s="437"/>
      <c r="D2" s="437"/>
    </row>
    <row r="3" spans="1:4" ht="15.75">
      <c r="A3" s="437" t="s">
        <v>445</v>
      </c>
      <c r="B3" s="437"/>
      <c r="C3" s="437"/>
      <c r="D3" s="437"/>
    </row>
    <row r="4" spans="1:4" ht="0.75" customHeight="1"/>
    <row r="5" spans="1:4" ht="15.75">
      <c r="A5" s="9" t="s">
        <v>426</v>
      </c>
      <c r="B5" s="9" t="s">
        <v>488</v>
      </c>
      <c r="C5" s="9" t="s">
        <v>257</v>
      </c>
      <c r="D5" s="9" t="s">
        <v>543</v>
      </c>
    </row>
    <row r="6" spans="1:4">
      <c r="A6" s="179">
        <v>1</v>
      </c>
      <c r="B6" s="180" t="s">
        <v>446</v>
      </c>
      <c r="C6" s="179" t="s">
        <v>447</v>
      </c>
      <c r="D6" s="179">
        <v>2288.1</v>
      </c>
    </row>
    <row r="7" spans="1:4">
      <c r="A7" s="179">
        <v>2</v>
      </c>
      <c r="B7" s="180" t="s">
        <v>448</v>
      </c>
      <c r="C7" s="179" t="s">
        <v>449</v>
      </c>
      <c r="D7" s="179">
        <v>973.1</v>
      </c>
    </row>
    <row r="8" spans="1:4">
      <c r="A8" s="179">
        <v>3</v>
      </c>
      <c r="B8" s="180" t="s">
        <v>450</v>
      </c>
      <c r="C8" s="179" t="s">
        <v>451</v>
      </c>
      <c r="D8" s="179">
        <v>7792.3</v>
      </c>
    </row>
    <row r="9" spans="1:4">
      <c r="A9" s="179">
        <v>4</v>
      </c>
      <c r="B9" s="180" t="s">
        <v>452</v>
      </c>
      <c r="C9" s="179" t="s">
        <v>453</v>
      </c>
      <c r="D9" s="179">
        <v>2096.3000000000002</v>
      </c>
    </row>
    <row r="10" spans="1:4">
      <c r="A10" s="179">
        <v>5</v>
      </c>
      <c r="B10" s="180" t="s">
        <v>454</v>
      </c>
      <c r="C10" s="179" t="s">
        <v>259</v>
      </c>
      <c r="D10" s="179">
        <v>15663.1</v>
      </c>
    </row>
    <row r="11" spans="1:4">
      <c r="A11" s="82">
        <v>6</v>
      </c>
      <c r="B11" s="17" t="s">
        <v>258</v>
      </c>
      <c r="C11" s="17" t="s">
        <v>259</v>
      </c>
      <c r="D11" s="83">
        <v>15883</v>
      </c>
    </row>
    <row r="12" spans="1:4">
      <c r="A12" s="82">
        <v>7</v>
      </c>
      <c r="B12" s="17" t="s">
        <v>260</v>
      </c>
      <c r="C12" s="17" t="s">
        <v>261</v>
      </c>
      <c r="D12" s="83">
        <v>180.1</v>
      </c>
    </row>
    <row r="13" spans="1:4">
      <c r="A13" s="82">
        <v>8</v>
      </c>
      <c r="B13" s="17" t="s">
        <v>262</v>
      </c>
      <c r="C13" s="17" t="s">
        <v>263</v>
      </c>
      <c r="D13" s="83">
        <v>2049.8000000000002</v>
      </c>
    </row>
    <row r="14" spans="1:4">
      <c r="A14" s="82">
        <v>9</v>
      </c>
      <c r="B14" s="17" t="s">
        <v>264</v>
      </c>
      <c r="C14" s="17" t="s">
        <v>283</v>
      </c>
      <c r="D14" s="83">
        <v>1892.6</v>
      </c>
    </row>
    <row r="15" spans="1:4">
      <c r="A15" s="82">
        <v>10</v>
      </c>
      <c r="B15" s="17" t="s">
        <v>284</v>
      </c>
      <c r="C15" s="17" t="s">
        <v>285</v>
      </c>
      <c r="D15" s="83">
        <v>560.4</v>
      </c>
    </row>
    <row r="16" spans="1:4" ht="11.25" customHeight="1">
      <c r="A16" s="82">
        <v>11</v>
      </c>
      <c r="B16" s="17" t="s">
        <v>286</v>
      </c>
      <c r="C16" s="17" t="s">
        <v>287</v>
      </c>
      <c r="D16" s="83">
        <v>2249.4</v>
      </c>
    </row>
    <row r="17" spans="1:4">
      <c r="A17" s="82">
        <v>12</v>
      </c>
      <c r="B17" s="17" t="s">
        <v>288</v>
      </c>
      <c r="C17" s="17" t="s">
        <v>289</v>
      </c>
      <c r="D17" s="83">
        <v>262.3</v>
      </c>
    </row>
    <row r="18" spans="1:4">
      <c r="A18" s="82">
        <v>13</v>
      </c>
      <c r="B18" s="17" t="s">
        <v>290</v>
      </c>
      <c r="C18" s="17" t="s">
        <v>291</v>
      </c>
      <c r="D18" s="83">
        <v>706.3</v>
      </c>
    </row>
    <row r="19" spans="1:4">
      <c r="A19" s="82">
        <v>14</v>
      </c>
      <c r="B19" s="17" t="s">
        <v>292</v>
      </c>
      <c r="C19" s="17" t="s">
        <v>293</v>
      </c>
      <c r="D19" s="83">
        <v>5102.2</v>
      </c>
    </row>
    <row r="20" spans="1:4">
      <c r="A20" s="82">
        <v>15</v>
      </c>
      <c r="B20" s="17" t="s">
        <v>294</v>
      </c>
      <c r="C20" s="17" t="s">
        <v>295</v>
      </c>
      <c r="D20" s="83">
        <v>1179.2</v>
      </c>
    </row>
    <row r="21" spans="1:4">
      <c r="A21" s="82">
        <v>16</v>
      </c>
      <c r="B21" s="17" t="s">
        <v>296</v>
      </c>
      <c r="C21" s="17" t="s">
        <v>297</v>
      </c>
      <c r="D21" s="83">
        <v>1117</v>
      </c>
    </row>
    <row r="22" spans="1:4">
      <c r="A22" s="82">
        <v>17</v>
      </c>
      <c r="B22" s="17" t="s">
        <v>298</v>
      </c>
      <c r="C22" s="17" t="s">
        <v>299</v>
      </c>
      <c r="D22" s="83">
        <v>3879</v>
      </c>
    </row>
    <row r="23" spans="1:4">
      <c r="A23" s="82">
        <v>18</v>
      </c>
      <c r="B23" s="17" t="s">
        <v>429</v>
      </c>
      <c r="C23" s="17" t="s">
        <v>300</v>
      </c>
      <c r="D23" s="83">
        <v>103.5</v>
      </c>
    </row>
    <row r="24" spans="1:4">
      <c r="A24" s="82">
        <v>19</v>
      </c>
      <c r="B24" s="17" t="s">
        <v>292</v>
      </c>
      <c r="C24" s="17" t="s">
        <v>301</v>
      </c>
      <c r="D24" s="83">
        <v>1684.6</v>
      </c>
    </row>
    <row r="25" spans="1:4">
      <c r="A25" s="82">
        <v>20</v>
      </c>
      <c r="B25" s="17" t="s">
        <v>444</v>
      </c>
      <c r="C25" s="17" t="s">
        <v>302</v>
      </c>
      <c r="D25" s="83">
        <v>92</v>
      </c>
    </row>
    <row r="26" spans="1:4">
      <c r="A26" s="82">
        <v>21</v>
      </c>
      <c r="B26" s="84" t="s">
        <v>303</v>
      </c>
      <c r="C26" s="85" t="s">
        <v>304</v>
      </c>
      <c r="D26" s="86">
        <v>1016.9</v>
      </c>
    </row>
    <row r="27" spans="1:4">
      <c r="A27" s="82">
        <v>22</v>
      </c>
      <c r="B27" s="84" t="s">
        <v>305</v>
      </c>
      <c r="C27" s="85" t="s">
        <v>289</v>
      </c>
      <c r="D27" s="86">
        <v>45</v>
      </c>
    </row>
    <row r="28" spans="1:4">
      <c r="A28" s="82">
        <v>23</v>
      </c>
      <c r="B28" s="87" t="s">
        <v>306</v>
      </c>
      <c r="C28" s="85" t="s">
        <v>307</v>
      </c>
      <c r="D28" s="86">
        <v>204.7</v>
      </c>
    </row>
    <row r="29" spans="1:4">
      <c r="A29" s="82">
        <v>24</v>
      </c>
      <c r="B29" s="87" t="s">
        <v>308</v>
      </c>
      <c r="C29" s="85" t="s">
        <v>309</v>
      </c>
      <c r="D29" s="86">
        <v>300</v>
      </c>
    </row>
    <row r="30" spans="1:4">
      <c r="A30" s="82">
        <v>25</v>
      </c>
      <c r="B30" s="87" t="s">
        <v>310</v>
      </c>
      <c r="C30" s="85" t="s">
        <v>289</v>
      </c>
      <c r="D30" s="86">
        <v>30</v>
      </c>
    </row>
    <row r="31" spans="1:4">
      <c r="A31" s="82">
        <v>26</v>
      </c>
      <c r="B31" s="87" t="s">
        <v>311</v>
      </c>
      <c r="C31" s="85" t="s">
        <v>312</v>
      </c>
      <c r="D31" s="86">
        <v>368.7</v>
      </c>
    </row>
    <row r="32" spans="1:4">
      <c r="A32" s="82">
        <v>27</v>
      </c>
      <c r="B32" s="87" t="s">
        <v>313</v>
      </c>
      <c r="C32" s="85" t="s">
        <v>289</v>
      </c>
      <c r="D32" s="86">
        <v>1165.5999999999999</v>
      </c>
    </row>
    <row r="33" spans="1:4">
      <c r="A33" s="82">
        <v>28</v>
      </c>
      <c r="B33" s="87" t="s">
        <v>314</v>
      </c>
      <c r="C33" s="85" t="s">
        <v>315</v>
      </c>
      <c r="D33" s="86">
        <v>67</v>
      </c>
    </row>
    <row r="34" spans="1:4">
      <c r="A34" s="82">
        <v>29</v>
      </c>
      <c r="B34" s="87" t="s">
        <v>294</v>
      </c>
      <c r="C34" s="85" t="s">
        <v>316</v>
      </c>
      <c r="D34" s="86">
        <v>885.9</v>
      </c>
    </row>
    <row r="35" spans="1:4">
      <c r="A35" s="82">
        <v>30</v>
      </c>
      <c r="B35" s="87" t="s">
        <v>317</v>
      </c>
      <c r="C35" s="85" t="s">
        <v>318</v>
      </c>
      <c r="D35" s="86">
        <v>8</v>
      </c>
    </row>
    <row r="36" spans="1:4">
      <c r="A36" s="82">
        <v>30</v>
      </c>
      <c r="B36" s="87" t="s">
        <v>319</v>
      </c>
      <c r="C36" s="85" t="s">
        <v>283</v>
      </c>
      <c r="D36" s="86">
        <v>145.69999999999999</v>
      </c>
    </row>
    <row r="37" spans="1:4">
      <c r="A37" s="82">
        <v>31</v>
      </c>
      <c r="B37" s="87" t="s">
        <v>311</v>
      </c>
      <c r="C37" s="85" t="s">
        <v>320</v>
      </c>
      <c r="D37" s="86">
        <v>139.5</v>
      </c>
    </row>
    <row r="38" spans="1:4">
      <c r="A38" s="82">
        <v>32</v>
      </c>
      <c r="B38" s="87" t="s">
        <v>292</v>
      </c>
      <c r="C38" s="85" t="s">
        <v>321</v>
      </c>
      <c r="D38" s="86">
        <v>47</v>
      </c>
    </row>
    <row r="39" spans="1:4">
      <c r="A39" s="82">
        <v>33</v>
      </c>
      <c r="B39" s="87" t="s">
        <v>322</v>
      </c>
      <c r="C39" s="85" t="s">
        <v>323</v>
      </c>
      <c r="D39" s="86">
        <v>2033.4</v>
      </c>
    </row>
    <row r="40" spans="1:4">
      <c r="A40" s="82">
        <v>34</v>
      </c>
      <c r="B40" s="87" t="s">
        <v>262</v>
      </c>
      <c r="C40" s="85" t="s">
        <v>324</v>
      </c>
      <c r="D40" s="86">
        <v>172.3</v>
      </c>
    </row>
    <row r="41" spans="1:4">
      <c r="A41" s="82">
        <v>35</v>
      </c>
      <c r="B41" s="87" t="s">
        <v>325</v>
      </c>
      <c r="C41" s="85" t="s">
        <v>326</v>
      </c>
      <c r="D41" s="86">
        <v>144.6</v>
      </c>
    </row>
    <row r="42" spans="1:4">
      <c r="A42" s="82">
        <v>36</v>
      </c>
      <c r="B42" s="87" t="s">
        <v>327</v>
      </c>
      <c r="C42" s="85" t="s">
        <v>289</v>
      </c>
      <c r="D42" s="86">
        <v>307.5</v>
      </c>
    </row>
    <row r="43" spans="1:4">
      <c r="A43" s="82">
        <v>37</v>
      </c>
      <c r="B43" s="87" t="s">
        <v>328</v>
      </c>
      <c r="C43" s="85" t="s">
        <v>329</v>
      </c>
      <c r="D43" s="86">
        <v>21.3</v>
      </c>
    </row>
    <row r="44" spans="1:4">
      <c r="A44" s="82">
        <v>38</v>
      </c>
      <c r="B44" s="87" t="s">
        <v>330</v>
      </c>
      <c r="C44" s="85" t="s">
        <v>331</v>
      </c>
      <c r="D44" s="86">
        <v>1180</v>
      </c>
    </row>
    <row r="45" spans="1:4">
      <c r="A45" s="82">
        <v>39</v>
      </c>
      <c r="B45" s="87" t="s">
        <v>332</v>
      </c>
      <c r="C45" s="85" t="s">
        <v>333</v>
      </c>
      <c r="D45" s="86">
        <v>1728.2</v>
      </c>
    </row>
    <row r="46" spans="1:4">
      <c r="A46" s="82">
        <v>40</v>
      </c>
      <c r="B46" s="87" t="s">
        <v>334</v>
      </c>
      <c r="C46" s="85" t="s">
        <v>283</v>
      </c>
      <c r="D46" s="86">
        <v>1309.2</v>
      </c>
    </row>
    <row r="47" spans="1:4">
      <c r="A47" s="82">
        <v>41</v>
      </c>
      <c r="B47" s="87" t="s">
        <v>335</v>
      </c>
      <c r="C47" s="85" t="s">
        <v>289</v>
      </c>
      <c r="D47" s="86">
        <v>75</v>
      </c>
    </row>
    <row r="48" spans="1:4">
      <c r="A48" s="82">
        <v>42</v>
      </c>
      <c r="B48" s="87" t="s">
        <v>336</v>
      </c>
      <c r="C48" s="85" t="s">
        <v>337</v>
      </c>
      <c r="D48" s="86">
        <v>220.5</v>
      </c>
    </row>
    <row r="49" spans="1:4">
      <c r="A49" s="82">
        <v>43</v>
      </c>
      <c r="B49" s="87" t="s">
        <v>262</v>
      </c>
      <c r="C49" s="85" t="s">
        <v>338</v>
      </c>
      <c r="D49" s="86">
        <v>319.39999999999998</v>
      </c>
    </row>
    <row r="50" spans="1:4">
      <c r="A50" s="82">
        <v>44</v>
      </c>
      <c r="B50" s="87" t="s">
        <v>339</v>
      </c>
      <c r="C50" s="85" t="s">
        <v>289</v>
      </c>
      <c r="D50" s="86">
        <v>93</v>
      </c>
    </row>
    <row r="51" spans="1:4">
      <c r="A51" s="82">
        <v>45</v>
      </c>
      <c r="B51" s="87" t="s">
        <v>340</v>
      </c>
      <c r="C51" s="85" t="s">
        <v>259</v>
      </c>
      <c r="D51" s="86">
        <v>297.89999999999998</v>
      </c>
    </row>
    <row r="52" spans="1:4">
      <c r="A52" s="82">
        <v>46</v>
      </c>
      <c r="B52" s="87" t="s">
        <v>341</v>
      </c>
      <c r="C52" s="88" t="s">
        <v>342</v>
      </c>
      <c r="D52" s="86">
        <v>686.7</v>
      </c>
    </row>
    <row r="53" spans="1:4">
      <c r="A53" s="82">
        <v>47</v>
      </c>
      <c r="B53" s="87" t="s">
        <v>343</v>
      </c>
      <c r="C53" s="89" t="s">
        <v>344</v>
      </c>
      <c r="D53" s="86">
        <v>33827</v>
      </c>
    </row>
    <row r="54" spans="1:4">
      <c r="A54" s="82">
        <v>48</v>
      </c>
      <c r="B54" s="87" t="s">
        <v>544</v>
      </c>
      <c r="C54" s="89" t="s">
        <v>289</v>
      </c>
      <c r="D54" s="86">
        <v>1290.0999999999999</v>
      </c>
    </row>
    <row r="55" spans="1:4">
      <c r="A55" s="82">
        <v>49</v>
      </c>
      <c r="B55" s="87" t="s">
        <v>545</v>
      </c>
      <c r="C55" s="89" t="s">
        <v>261</v>
      </c>
      <c r="D55" s="86">
        <v>57</v>
      </c>
    </row>
    <row r="56" spans="1:4">
      <c r="A56" s="82">
        <v>50</v>
      </c>
      <c r="B56" s="87" t="s">
        <v>546</v>
      </c>
      <c r="C56" s="89" t="s">
        <v>428</v>
      </c>
      <c r="D56" s="86">
        <v>13.5</v>
      </c>
    </row>
    <row r="57" spans="1:4">
      <c r="A57" s="82">
        <v>51</v>
      </c>
      <c r="B57" s="87" t="s">
        <v>547</v>
      </c>
      <c r="C57" s="89" t="s">
        <v>283</v>
      </c>
      <c r="D57" s="86">
        <v>87.4</v>
      </c>
    </row>
    <row r="58" spans="1:4">
      <c r="A58" s="82">
        <v>52</v>
      </c>
      <c r="B58" s="87" t="s">
        <v>548</v>
      </c>
      <c r="C58" s="89" t="s">
        <v>549</v>
      </c>
      <c r="D58" s="86">
        <v>462</v>
      </c>
    </row>
    <row r="59" spans="1:4">
      <c r="A59" s="82">
        <v>53</v>
      </c>
      <c r="B59" s="87" t="s">
        <v>550</v>
      </c>
      <c r="C59" s="89" t="s">
        <v>428</v>
      </c>
      <c r="D59" s="86">
        <v>23.4</v>
      </c>
    </row>
    <row r="60" spans="1:4">
      <c r="A60" s="82">
        <v>54</v>
      </c>
      <c r="B60" s="87" t="s">
        <v>551</v>
      </c>
      <c r="C60" s="89" t="s">
        <v>516</v>
      </c>
      <c r="D60" s="86">
        <v>26.8</v>
      </c>
    </row>
    <row r="61" spans="1:4">
      <c r="A61" s="82">
        <v>55</v>
      </c>
      <c r="B61" s="87" t="s">
        <v>552</v>
      </c>
      <c r="C61" s="89" t="s">
        <v>283</v>
      </c>
      <c r="D61" s="86">
        <v>61.3</v>
      </c>
    </row>
    <row r="62" spans="1:4">
      <c r="A62" s="82">
        <v>56</v>
      </c>
      <c r="B62" s="87" t="s">
        <v>553</v>
      </c>
      <c r="C62" s="89" t="s">
        <v>554</v>
      </c>
      <c r="D62" s="86">
        <v>300</v>
      </c>
    </row>
    <row r="63" spans="1:4">
      <c r="A63" s="82">
        <v>57</v>
      </c>
      <c r="B63" s="87" t="s">
        <v>555</v>
      </c>
      <c r="C63" s="89" t="s">
        <v>556</v>
      </c>
      <c r="D63" s="86">
        <v>301.10000000000002</v>
      </c>
    </row>
    <row r="64" spans="1:4">
      <c r="A64" s="82">
        <v>58</v>
      </c>
      <c r="B64" s="87" t="s">
        <v>557</v>
      </c>
      <c r="C64" s="89" t="s">
        <v>558</v>
      </c>
      <c r="D64" s="86">
        <v>1336.4</v>
      </c>
    </row>
    <row r="65" spans="1:4">
      <c r="A65" s="82">
        <v>59</v>
      </c>
      <c r="B65" s="87" t="s">
        <v>559</v>
      </c>
      <c r="C65" s="89" t="s">
        <v>560</v>
      </c>
      <c r="D65" s="86">
        <v>339.2</v>
      </c>
    </row>
    <row r="66" spans="1:4">
      <c r="A66" s="82">
        <v>60</v>
      </c>
      <c r="B66" s="87" t="s">
        <v>561</v>
      </c>
      <c r="C66" s="89" t="s">
        <v>562</v>
      </c>
      <c r="D66" s="86">
        <v>215.6</v>
      </c>
    </row>
    <row r="67" spans="1:4">
      <c r="A67" s="82">
        <v>61</v>
      </c>
      <c r="B67" s="87" t="s">
        <v>292</v>
      </c>
      <c r="C67" s="89" t="s">
        <v>563</v>
      </c>
      <c r="D67" s="99">
        <v>3433.8</v>
      </c>
    </row>
    <row r="68" spans="1:4">
      <c r="A68" s="82">
        <v>62</v>
      </c>
      <c r="B68" s="180" t="s">
        <v>452</v>
      </c>
      <c r="C68" s="89" t="s">
        <v>455</v>
      </c>
      <c r="D68" s="86">
        <v>21234</v>
      </c>
    </row>
    <row r="69" spans="1:4">
      <c r="A69" s="82">
        <v>63</v>
      </c>
      <c r="B69" s="180" t="s">
        <v>452</v>
      </c>
      <c r="C69" s="89" t="s">
        <v>456</v>
      </c>
      <c r="D69" s="86">
        <v>14798</v>
      </c>
    </row>
    <row r="70" spans="1:4">
      <c r="A70" s="82"/>
      <c r="B70" s="90" t="s">
        <v>457</v>
      </c>
      <c r="C70" s="17"/>
      <c r="D70" s="83">
        <f>SUM(D6:D69)</f>
        <v>156573.89999999997</v>
      </c>
    </row>
    <row r="71" spans="1:4">
      <c r="D71" s="98"/>
    </row>
    <row r="72" spans="1:4">
      <c r="B72" t="s">
        <v>345</v>
      </c>
    </row>
    <row r="73" spans="1:4">
      <c r="B73" t="s">
        <v>346</v>
      </c>
      <c r="C73" t="s">
        <v>347</v>
      </c>
    </row>
    <row r="75" spans="1:4">
      <c r="B75" t="s">
        <v>348</v>
      </c>
      <c r="C75" t="s">
        <v>349</v>
      </c>
    </row>
    <row r="76" spans="1:4" ht="11.25" customHeight="1"/>
  </sheetData>
  <mergeCells count="3">
    <mergeCell ref="A1:D1"/>
    <mergeCell ref="A2:D2"/>
    <mergeCell ref="A3:D3"/>
  </mergeCells>
  <phoneticPr fontId="4" type="noConversion"/>
  <pageMargins left="0.83" right="0.34" top="0.65" bottom="0.49" header="0.51" footer="0.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8"/>
  <sheetViews>
    <sheetView workbookViewId="0">
      <selection activeCell="D10" sqref="D10"/>
    </sheetView>
  </sheetViews>
  <sheetFormatPr defaultRowHeight="12.75"/>
  <cols>
    <col min="1" max="1" width="62" customWidth="1"/>
    <col min="2" max="2" width="8.5" customWidth="1"/>
    <col min="3" max="3" width="16.6640625" customWidth="1"/>
    <col min="4" max="4" width="16.5" customWidth="1"/>
    <col min="6" max="6" width="9.83203125" bestFit="1" customWidth="1"/>
  </cols>
  <sheetData>
    <row r="1" spans="1:7" ht="25.5">
      <c r="A1" s="37" t="s">
        <v>603</v>
      </c>
      <c r="B1" s="37" t="s">
        <v>604</v>
      </c>
      <c r="C1" s="37" t="s">
        <v>601</v>
      </c>
      <c r="D1" s="37" t="s">
        <v>602</v>
      </c>
    </row>
    <row r="2" spans="1:7">
      <c r="A2" s="46">
        <v>1</v>
      </c>
      <c r="B2" s="46">
        <v>2</v>
      </c>
      <c r="C2" s="46">
        <v>3</v>
      </c>
      <c r="D2" s="46">
        <v>4</v>
      </c>
    </row>
    <row r="3" spans="1:7" ht="12.6" customHeight="1">
      <c r="A3" s="196" t="s">
        <v>657</v>
      </c>
      <c r="B3" s="39" t="s">
        <v>25</v>
      </c>
      <c r="C3" s="270"/>
      <c r="D3" s="295"/>
    </row>
    <row r="4" spans="1:7" ht="15" customHeight="1">
      <c r="A4" s="205" t="s">
        <v>662</v>
      </c>
      <c r="B4" s="39" t="s">
        <v>26</v>
      </c>
      <c r="C4" s="270">
        <v>211.3</v>
      </c>
      <c r="D4" s="295">
        <v>2287</v>
      </c>
    </row>
    <row r="5" spans="1:7" ht="12.6" customHeight="1">
      <c r="A5" s="199" t="s">
        <v>663</v>
      </c>
      <c r="B5" s="39" t="s">
        <v>27</v>
      </c>
      <c r="C5" s="270"/>
      <c r="D5" s="295"/>
    </row>
    <row r="6" spans="1:7" ht="12.6" customHeight="1">
      <c r="A6" s="199" t="s">
        <v>664</v>
      </c>
      <c r="B6" s="39" t="s">
        <v>28</v>
      </c>
      <c r="C6" s="270"/>
      <c r="D6" s="295"/>
    </row>
    <row r="7" spans="1:7" ht="12.6" customHeight="1">
      <c r="A7" s="199" t="s">
        <v>655</v>
      </c>
      <c r="B7" s="39" t="s">
        <v>29</v>
      </c>
      <c r="C7" s="270"/>
      <c r="D7" s="295"/>
    </row>
    <row r="8" spans="1:7" ht="12.6" customHeight="1">
      <c r="A8" s="199" t="s">
        <v>656</v>
      </c>
      <c r="B8" s="39" t="s">
        <v>30</v>
      </c>
      <c r="C8" s="270"/>
      <c r="D8" s="295"/>
    </row>
    <row r="9" spans="1:7" ht="26.1" customHeight="1">
      <c r="A9" s="206" t="s">
        <v>665</v>
      </c>
      <c r="B9" s="39" t="s">
        <v>31</v>
      </c>
      <c r="C9" s="296">
        <f>актив!C26+актив!C31+актив!C32+актив!C33+актив!C45+пасив!C7+пасив!C8</f>
        <v>132890.5</v>
      </c>
      <c r="D9" s="296">
        <f>актив!D26+актив!D31+актив!D32+актив!D33+актив!D45+пасив!D7+пасив!D8</f>
        <v>115370</v>
      </c>
      <c r="G9" s="320"/>
    </row>
    <row r="10" spans="1:7" ht="14.25" customHeight="1">
      <c r="A10" s="206" t="s">
        <v>666</v>
      </c>
      <c r="B10" s="39" t="s">
        <v>32</v>
      </c>
      <c r="C10" s="281">
        <f>актив!C24+пасив!C9</f>
        <v>6271197.7000000002</v>
      </c>
      <c r="D10" s="296">
        <f>актив!D24+пасив!D9</f>
        <v>6238443.2000000002</v>
      </c>
    </row>
    <row r="11" spans="1:7" ht="12.95" customHeight="1">
      <c r="A11" s="207" t="s">
        <v>33</v>
      </c>
      <c r="B11" s="217"/>
      <c r="C11" s="282"/>
      <c r="D11" s="282"/>
    </row>
    <row r="12" spans="1:7" ht="12.95" customHeight="1">
      <c r="A12" s="198" t="s">
        <v>659</v>
      </c>
      <c r="B12" s="215"/>
      <c r="C12" s="283"/>
      <c r="D12" s="297"/>
    </row>
    <row r="13" spans="1:7" ht="14.25" customHeight="1">
      <c r="A13" s="196" t="s">
        <v>667</v>
      </c>
      <c r="B13" s="39" t="s">
        <v>34</v>
      </c>
      <c r="C13" s="308">
        <v>6000000</v>
      </c>
      <c r="D13" s="309">
        <v>6000000</v>
      </c>
    </row>
    <row r="14" spans="1:7" ht="15" customHeight="1">
      <c r="A14" s="196" t="s">
        <v>668</v>
      </c>
      <c r="B14" s="39" t="s">
        <v>35</v>
      </c>
      <c r="C14" s="308"/>
      <c r="D14" s="309"/>
    </row>
    <row r="15" spans="1:7" ht="15" customHeight="1">
      <c r="A15" s="196" t="s">
        <v>669</v>
      </c>
      <c r="B15" s="39" t="s">
        <v>36</v>
      </c>
      <c r="C15" s="308">
        <v>100391.4</v>
      </c>
      <c r="D15" s="309">
        <v>100391.4</v>
      </c>
    </row>
    <row r="16" spans="1:7" ht="14.25" customHeight="1">
      <c r="A16" s="208" t="s">
        <v>671</v>
      </c>
      <c r="B16" s="39" t="s">
        <v>37</v>
      </c>
      <c r="C16" s="308"/>
      <c r="D16" s="309"/>
    </row>
    <row r="17" spans="1:6" ht="12.95" customHeight="1">
      <c r="A17" s="196" t="s">
        <v>672</v>
      </c>
      <c r="B17" s="39" t="s">
        <v>38</v>
      </c>
      <c r="C17" s="308">
        <v>18580</v>
      </c>
      <c r="D17" s="309">
        <v>3197.8</v>
      </c>
    </row>
    <row r="18" spans="1:6" ht="12.95" customHeight="1">
      <c r="A18" s="196" t="s">
        <v>660</v>
      </c>
      <c r="B18" s="39" t="s">
        <v>39</v>
      </c>
      <c r="C18" s="308"/>
      <c r="D18" s="309"/>
      <c r="F18" s="304"/>
    </row>
    <row r="19" spans="1:6" ht="12.95" customHeight="1">
      <c r="A19" s="196" t="s">
        <v>673</v>
      </c>
      <c r="B19" s="39" t="s">
        <v>40</v>
      </c>
      <c r="C19" s="308">
        <v>27261.599999999999</v>
      </c>
      <c r="D19" s="309">
        <v>45841.599999999999</v>
      </c>
    </row>
    <row r="20" spans="1:6" ht="12.95" customHeight="1">
      <c r="A20" s="197" t="s">
        <v>674</v>
      </c>
      <c r="B20" s="214" t="s">
        <v>41</v>
      </c>
      <c r="C20" s="285">
        <f>C13+C14+C15+C16+C17+C18+C19</f>
        <v>6146233</v>
      </c>
      <c r="D20" s="299">
        <f>D13+D14+D15+D16+D17+D18+D19</f>
        <v>6149430.7999999998</v>
      </c>
    </row>
    <row r="21" spans="1:6" ht="26.1" customHeight="1">
      <c r="A21" s="198" t="s">
        <v>661</v>
      </c>
      <c r="B21" s="215"/>
      <c r="C21" s="285"/>
      <c r="D21" s="300"/>
    </row>
    <row r="22" spans="1:6" ht="26.1" customHeight="1">
      <c r="A22" s="209" t="s">
        <v>675</v>
      </c>
      <c r="B22" s="39" t="s">
        <v>42</v>
      </c>
      <c r="C22" s="281">
        <f>C26+C26+C27+C28+C29+C30+C31+C32+C33+C34</f>
        <v>0</v>
      </c>
      <c r="D22" s="296">
        <f>D26+D26+D27+D28+D29+D30+D31+D32+D33+D34</f>
        <v>0</v>
      </c>
    </row>
    <row r="23" spans="1:6" ht="26.1" customHeight="1">
      <c r="A23" s="210" t="s">
        <v>676</v>
      </c>
      <c r="B23" s="39" t="s">
        <v>206</v>
      </c>
      <c r="C23" s="270"/>
      <c r="D23" s="298"/>
    </row>
    <row r="24" spans="1:6" ht="26.1" customHeight="1">
      <c r="A24" s="210" t="s">
        <v>677</v>
      </c>
      <c r="B24" s="39" t="s">
        <v>207</v>
      </c>
      <c r="C24" s="270"/>
      <c r="D24" s="298"/>
      <c r="E24" s="40"/>
      <c r="F24" s="40"/>
    </row>
    <row r="25" spans="1:6" ht="26.1" customHeight="1">
      <c r="A25" s="210" t="s">
        <v>678</v>
      </c>
      <c r="B25" s="39" t="s">
        <v>208</v>
      </c>
      <c r="C25" s="270"/>
      <c r="D25" s="298"/>
    </row>
    <row r="26" spans="1:6" ht="12.95" customHeight="1">
      <c r="A26" s="210" t="s">
        <v>679</v>
      </c>
      <c r="B26" s="39" t="s">
        <v>209</v>
      </c>
      <c r="C26" s="270"/>
      <c r="D26" s="298"/>
    </row>
    <row r="27" spans="1:6" ht="26.1" customHeight="1">
      <c r="A27" s="210" t="s">
        <v>680</v>
      </c>
      <c r="B27" s="39" t="s">
        <v>210</v>
      </c>
      <c r="C27" s="270"/>
      <c r="D27" s="298"/>
    </row>
    <row r="28" spans="1:6" ht="26.1" customHeight="1">
      <c r="A28" s="210" t="s">
        <v>681</v>
      </c>
      <c r="B28" s="39" t="s">
        <v>211</v>
      </c>
      <c r="C28" s="270"/>
      <c r="D28" s="298"/>
    </row>
    <row r="29" spans="1:6" ht="26.1" customHeight="1">
      <c r="A29" s="210" t="s">
        <v>682</v>
      </c>
      <c r="B29" s="39" t="s">
        <v>212</v>
      </c>
      <c r="C29" s="270"/>
      <c r="D29" s="298"/>
    </row>
    <row r="30" spans="1:6" ht="26.1" customHeight="1">
      <c r="A30" s="210" t="s">
        <v>683</v>
      </c>
      <c r="B30" s="39" t="s">
        <v>213</v>
      </c>
      <c r="C30" s="270"/>
      <c r="D30" s="298"/>
      <c r="E30" s="40"/>
    </row>
    <row r="31" spans="1:6" ht="12.95" customHeight="1">
      <c r="A31" s="210" t="s">
        <v>684</v>
      </c>
      <c r="B31" s="39" t="s">
        <v>214</v>
      </c>
      <c r="C31" s="270"/>
      <c r="D31" s="298"/>
    </row>
    <row r="32" spans="1:6" ht="12.95" customHeight="1">
      <c r="A32" s="211" t="s">
        <v>685</v>
      </c>
      <c r="B32" s="39" t="s">
        <v>215</v>
      </c>
      <c r="C32" s="270"/>
      <c r="D32" s="298"/>
    </row>
    <row r="33" spans="1:7" ht="12.95" customHeight="1">
      <c r="A33" s="211" t="s">
        <v>686</v>
      </c>
      <c r="B33" s="39" t="s">
        <v>216</v>
      </c>
      <c r="C33" s="270"/>
      <c r="D33" s="298"/>
    </row>
    <row r="34" spans="1:7" ht="12.95" customHeight="1">
      <c r="A34" s="212" t="s">
        <v>687</v>
      </c>
      <c r="B34" s="39" t="s">
        <v>217</v>
      </c>
      <c r="C34" s="270"/>
      <c r="D34" s="298"/>
    </row>
    <row r="35" spans="1:7" ht="26.1" customHeight="1">
      <c r="A35" s="204" t="s">
        <v>688</v>
      </c>
      <c r="B35" s="39" t="s">
        <v>218</v>
      </c>
      <c r="C35" s="281">
        <f>C38+C39+C40+C41+C42+C43+C44+'пасив '!C3+'пасив '!C4+'пасив '!C5+'пасив '!C6+'пасив '!C7+'пасив '!C8+'пасив '!C9+'пасив '!C10+'пасив '!C11</f>
        <v>124964.3</v>
      </c>
      <c r="D35" s="296">
        <f>D38+D39+D40+D41+D42+D43+D44+'пасив '!D3+'пасив '!D4+'пасив '!D5+'пасив '!D6+'пасив '!D7+'пасив '!D8+'пасив '!D9+'пасив '!D10+'пасив '!D11</f>
        <v>89012.4</v>
      </c>
    </row>
    <row r="36" spans="1:7" ht="26.1" customHeight="1">
      <c r="A36" s="196" t="s">
        <v>689</v>
      </c>
      <c r="B36" s="39" t="s">
        <v>219</v>
      </c>
      <c r="C36" s="270"/>
      <c r="D36" s="298"/>
      <c r="F36" s="307"/>
      <c r="G36" s="304"/>
    </row>
    <row r="37" spans="1:7" ht="26.1" customHeight="1">
      <c r="A37" s="196" t="s">
        <v>691</v>
      </c>
      <c r="B37" s="39" t="s">
        <v>220</v>
      </c>
      <c r="C37" s="270"/>
      <c r="D37" s="298"/>
    </row>
    <row r="38" spans="1:7" ht="26.1" customHeight="1">
      <c r="A38" s="213" t="s">
        <v>692</v>
      </c>
      <c r="B38" s="216" t="s">
        <v>221</v>
      </c>
      <c r="C38" s="270"/>
      <c r="D38" s="298"/>
    </row>
    <row r="39" spans="1:7" ht="17.25" customHeight="1">
      <c r="A39" s="213" t="s">
        <v>693</v>
      </c>
      <c r="B39" s="216" t="s">
        <v>222</v>
      </c>
      <c r="C39" s="270">
        <v>2242.9</v>
      </c>
      <c r="D39" s="298">
        <v>3935.8</v>
      </c>
      <c r="E39" s="40"/>
    </row>
    <row r="40" spans="1:7" ht="15" customHeight="1">
      <c r="A40" s="213" t="s">
        <v>694</v>
      </c>
      <c r="B40" s="216" t="s">
        <v>223</v>
      </c>
      <c r="C40" s="270">
        <v>1100</v>
      </c>
      <c r="D40" s="298"/>
    </row>
    <row r="41" spans="1:7" ht="12.6" customHeight="1">
      <c r="A41" s="213" t="s">
        <v>695</v>
      </c>
      <c r="B41" s="216" t="s">
        <v>224</v>
      </c>
      <c r="C41" s="270"/>
      <c r="D41" s="298"/>
    </row>
    <row r="42" spans="1:7" ht="27" customHeight="1">
      <c r="A42" s="213" t="s">
        <v>696</v>
      </c>
      <c r="B42" s="216" t="s">
        <v>225</v>
      </c>
      <c r="C42" s="270"/>
      <c r="D42" s="298"/>
    </row>
    <row r="43" spans="1:7" ht="12.6" customHeight="1">
      <c r="A43" s="199" t="s">
        <v>697</v>
      </c>
      <c r="B43" s="218" t="s">
        <v>234</v>
      </c>
      <c r="C43" s="270"/>
      <c r="D43" s="284"/>
    </row>
    <row r="44" spans="1:7" ht="12.6" customHeight="1">
      <c r="A44" s="199" t="s">
        <v>698</v>
      </c>
      <c r="B44" s="218" t="s">
        <v>235</v>
      </c>
      <c r="C44" s="270"/>
      <c r="D44" s="284"/>
    </row>
    <row r="45" spans="1:7" ht="27.95" customHeight="1"/>
    <row r="46" spans="1:7" ht="27.95" customHeight="1"/>
    <row r="47" spans="1:7" ht="27.95" customHeight="1"/>
    <row r="48" spans="1:7" ht="27.95" customHeight="1"/>
    <row r="49" spans="1:1" ht="27.95" customHeight="1"/>
    <row r="50" spans="1:1" ht="27.95" customHeight="1"/>
    <row r="51" spans="1:1" ht="27.95" customHeight="1"/>
    <row r="52" spans="1:1" ht="27.95" customHeight="1"/>
    <row r="53" spans="1:1" ht="27.95" customHeight="1"/>
    <row r="54" spans="1:1" ht="27.95" customHeight="1"/>
    <row r="55" spans="1:1" ht="27.95" customHeight="1"/>
    <row r="56" spans="1:1" ht="27.95" customHeight="1"/>
    <row r="57" spans="1:1" ht="27.95" customHeight="1"/>
    <row r="58" spans="1:1" ht="27.95" customHeight="1"/>
    <row r="59" spans="1:1" ht="27.95" customHeight="1"/>
    <row r="63" spans="1:1" ht="6" customHeight="1"/>
    <row r="64" spans="1:1">
      <c r="A64" s="48"/>
    </row>
    <row r="68" ht="27.75" customHeight="1"/>
  </sheetData>
  <phoneticPr fontId="4" type="noConversion"/>
  <pageMargins left="0.53" right="0.23622047244094491" top="0.47" bottom="0.43" header="0.51181102362204722" footer="0.3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9"/>
  <sheetViews>
    <sheetView workbookViewId="0">
      <selection activeCell="D15" sqref="D15"/>
    </sheetView>
  </sheetViews>
  <sheetFormatPr defaultRowHeight="12.75"/>
  <cols>
    <col min="1" max="1" width="58.5" customWidth="1"/>
    <col min="2" max="2" width="8.1640625" customWidth="1"/>
    <col min="3" max="3" width="19" customWidth="1"/>
    <col min="4" max="4" width="19.83203125" customWidth="1"/>
  </cols>
  <sheetData>
    <row r="1" spans="1:4" ht="25.5">
      <c r="A1" s="37" t="s">
        <v>603</v>
      </c>
      <c r="B1" s="37" t="s">
        <v>604</v>
      </c>
      <c r="C1" s="37" t="s">
        <v>601</v>
      </c>
      <c r="D1" s="37" t="s">
        <v>602</v>
      </c>
    </row>
    <row r="2" spans="1:4">
      <c r="A2" s="46">
        <v>1</v>
      </c>
      <c r="B2" s="46">
        <v>2</v>
      </c>
      <c r="C2" s="46">
        <v>3</v>
      </c>
      <c r="D2" s="46">
        <v>4</v>
      </c>
    </row>
    <row r="3" spans="1:4" ht="15.75">
      <c r="A3" s="199" t="s">
        <v>702</v>
      </c>
      <c r="B3" s="218" t="s">
        <v>236</v>
      </c>
      <c r="C3" s="270">
        <v>1840.3</v>
      </c>
      <c r="D3" s="298">
        <v>2749.7</v>
      </c>
    </row>
    <row r="4" spans="1:4" ht="15.75">
      <c r="A4" s="199" t="s">
        <v>703</v>
      </c>
      <c r="B4" s="218" t="s">
        <v>237</v>
      </c>
      <c r="C4" s="270">
        <v>4971.8</v>
      </c>
      <c r="D4" s="298">
        <v>6704.9</v>
      </c>
    </row>
    <row r="5" spans="1:4" ht="27">
      <c r="A5" s="199" t="s">
        <v>704</v>
      </c>
      <c r="B5" s="218" t="s">
        <v>238</v>
      </c>
      <c r="C5" s="270">
        <v>2039.1</v>
      </c>
      <c r="D5" s="298">
        <v>1331.3</v>
      </c>
    </row>
    <row r="6" spans="1:4" ht="15.75">
      <c r="A6" s="199" t="s">
        <v>705</v>
      </c>
      <c r="B6" s="218" t="s">
        <v>239</v>
      </c>
      <c r="C6" s="270"/>
      <c r="D6" s="298"/>
    </row>
    <row r="7" spans="1:4" ht="15.75">
      <c r="A7" s="199" t="s">
        <v>706</v>
      </c>
      <c r="B7" s="218" t="s">
        <v>240</v>
      </c>
      <c r="C7" s="270">
        <v>11904.6</v>
      </c>
      <c r="D7" s="298">
        <v>22650.3</v>
      </c>
    </row>
    <row r="8" spans="1:4" ht="15.75">
      <c r="A8" s="199" t="s">
        <v>699</v>
      </c>
      <c r="B8" s="218" t="s">
        <v>241</v>
      </c>
      <c r="C8" s="270">
        <v>100000</v>
      </c>
      <c r="D8" s="298">
        <v>48500</v>
      </c>
    </row>
    <row r="9" spans="1:4" ht="15.75">
      <c r="A9" s="199" t="s">
        <v>700</v>
      </c>
      <c r="B9" s="218" t="s">
        <v>242</v>
      </c>
      <c r="C9" s="270"/>
      <c r="D9" s="298"/>
    </row>
    <row r="10" spans="1:4" ht="15.75">
      <c r="A10" s="199" t="s">
        <v>701</v>
      </c>
      <c r="B10" s="218" t="s">
        <v>243</v>
      </c>
      <c r="C10" s="270"/>
      <c r="D10" s="298"/>
    </row>
    <row r="11" spans="1:4" ht="27">
      <c r="A11" s="199" t="s">
        <v>707</v>
      </c>
      <c r="B11" s="218" t="s">
        <v>244</v>
      </c>
      <c r="C11" s="270">
        <v>865.6</v>
      </c>
      <c r="D11" s="298">
        <v>3140.4</v>
      </c>
    </row>
    <row r="12" spans="1:4" ht="15.75">
      <c r="A12" s="206" t="s">
        <v>708</v>
      </c>
      <c r="B12" s="218" t="s">
        <v>245</v>
      </c>
      <c r="C12" s="281">
        <f>пасив!C35+пасив!C22</f>
        <v>124964.3</v>
      </c>
      <c r="D12" s="281">
        <f>пасив!D35+пасив!D22</f>
        <v>89012.4</v>
      </c>
    </row>
    <row r="13" spans="1:4" ht="15.75">
      <c r="A13" s="206" t="s">
        <v>709</v>
      </c>
      <c r="B13" s="218" t="s">
        <v>246</v>
      </c>
      <c r="C13" s="281">
        <f>C12+пасив!C20</f>
        <v>6271197.2999999998</v>
      </c>
      <c r="D13" s="281">
        <f>D12+пасив!D20</f>
        <v>6238443.2000000002</v>
      </c>
    </row>
    <row r="14" spans="1:4" ht="15.75">
      <c r="A14" s="219"/>
      <c r="B14" s="220"/>
      <c r="C14" s="287"/>
      <c r="D14" s="287"/>
    </row>
    <row r="15" spans="1:4" ht="15.75">
      <c r="A15" s="219"/>
      <c r="B15" s="220"/>
      <c r="C15" s="221"/>
      <c r="D15" s="221"/>
    </row>
    <row r="16" spans="1:4" ht="43.5" customHeight="1">
      <c r="A16" s="358" t="s">
        <v>710</v>
      </c>
      <c r="B16" s="358"/>
      <c r="C16" s="358"/>
      <c r="D16" s="358"/>
    </row>
    <row r="17" spans="1:4" ht="15.75">
      <c r="A17" s="219"/>
      <c r="B17" s="220"/>
      <c r="C17" s="221"/>
      <c r="D17" s="221"/>
    </row>
    <row r="18" spans="1:4" ht="25.5">
      <c r="A18" s="37" t="s">
        <v>603</v>
      </c>
      <c r="B18" s="37" t="s">
        <v>604</v>
      </c>
      <c r="C18" s="37" t="s">
        <v>601</v>
      </c>
      <c r="D18" s="37" t="s">
        <v>602</v>
      </c>
    </row>
    <row r="19" spans="1:4">
      <c r="A19" s="46">
        <v>1</v>
      </c>
      <c r="B19" s="46">
        <v>2</v>
      </c>
      <c r="C19" s="46">
        <v>3</v>
      </c>
      <c r="D19" s="46">
        <v>4</v>
      </c>
    </row>
    <row r="20" spans="1:4" ht="27">
      <c r="A20" s="222" t="s">
        <v>711</v>
      </c>
      <c r="B20" s="223"/>
      <c r="C20" s="224"/>
      <c r="D20" s="224"/>
    </row>
    <row r="21" spans="1:4" ht="27">
      <c r="A21" s="222" t="s">
        <v>712</v>
      </c>
      <c r="B21" s="223"/>
      <c r="C21" s="224"/>
      <c r="D21" s="224"/>
    </row>
    <row r="22" spans="1:4" ht="15.75">
      <c r="A22" s="222" t="s">
        <v>713</v>
      </c>
      <c r="B22" s="223"/>
      <c r="C22" s="224"/>
      <c r="D22" s="224"/>
    </row>
    <row r="23" spans="1:4" ht="15.75">
      <c r="A23" s="222" t="s">
        <v>714</v>
      </c>
      <c r="B23" s="223"/>
      <c r="C23" s="224"/>
      <c r="D23" s="224"/>
    </row>
    <row r="24" spans="1:4" ht="27">
      <c r="A24" s="222" t="s">
        <v>715</v>
      </c>
      <c r="B24" s="223"/>
      <c r="C24" s="224"/>
      <c r="D24" s="224"/>
    </row>
    <row r="25" spans="1:4" ht="14.1" customHeight="1">
      <c r="A25" s="222" t="s">
        <v>716</v>
      </c>
      <c r="B25" s="223"/>
      <c r="C25" s="224"/>
      <c r="D25" s="224"/>
    </row>
    <row r="26" spans="1:4" ht="27">
      <c r="A26" s="222" t="s">
        <v>717</v>
      </c>
      <c r="B26" s="223"/>
      <c r="C26" s="224"/>
      <c r="D26" s="224"/>
    </row>
    <row r="27" spans="1:4" ht="12.95" customHeight="1">
      <c r="A27" s="222" t="s">
        <v>718</v>
      </c>
      <c r="B27" s="223"/>
      <c r="C27" s="224"/>
      <c r="D27" s="224"/>
    </row>
    <row r="28" spans="1:4" ht="12.95" customHeight="1">
      <c r="A28" s="222" t="s">
        <v>719</v>
      </c>
      <c r="B28" s="223"/>
      <c r="C28" s="224"/>
      <c r="D28" s="224"/>
    </row>
    <row r="29" spans="1:4" ht="26.1" customHeight="1">
      <c r="A29" s="222" t="s">
        <v>720</v>
      </c>
      <c r="B29" s="218"/>
      <c r="C29" s="42"/>
      <c r="D29" s="42"/>
    </row>
    <row r="30" spans="1:4" ht="12.95" customHeight="1">
      <c r="A30" s="222" t="s">
        <v>721</v>
      </c>
      <c r="B30" s="223"/>
      <c r="C30" s="224"/>
      <c r="D30" s="224"/>
    </row>
    <row r="31" spans="1:4" ht="26.1" customHeight="1">
      <c r="A31" s="222" t="s">
        <v>722</v>
      </c>
      <c r="B31" s="223"/>
      <c r="C31" s="224"/>
      <c r="D31" s="224"/>
    </row>
    <row r="32" spans="1:4" ht="12.95" customHeight="1">
      <c r="A32" s="222" t="s">
        <v>723</v>
      </c>
      <c r="B32" s="223"/>
      <c r="C32" s="224"/>
      <c r="D32" s="224"/>
    </row>
    <row r="33" spans="1:4" ht="12.95" customHeight="1">
      <c r="A33" s="222" t="s">
        <v>724</v>
      </c>
      <c r="B33" s="223"/>
      <c r="C33" s="224"/>
      <c r="D33" s="224"/>
    </row>
    <row r="34" spans="1:4" ht="15.75">
      <c r="A34" s="219"/>
      <c r="B34" s="220"/>
      <c r="C34" s="221"/>
      <c r="D34" s="221"/>
    </row>
    <row r="35" spans="1:4">
      <c r="A35" s="359" t="s">
        <v>247</v>
      </c>
      <c r="B35" s="359"/>
      <c r="C35" s="359"/>
      <c r="D35" s="359"/>
    </row>
    <row r="36" spans="1:4">
      <c r="A36" s="360" t="s">
        <v>412</v>
      </c>
      <c r="B36" s="360"/>
      <c r="C36" s="360"/>
      <c r="D36" s="360"/>
    </row>
    <row r="38" spans="1:4">
      <c r="A38" s="361" t="s">
        <v>248</v>
      </c>
      <c r="B38" s="361"/>
      <c r="C38" s="361"/>
      <c r="D38" s="361"/>
    </row>
    <row r="39" spans="1:4">
      <c r="A39" s="357" t="s">
        <v>411</v>
      </c>
      <c r="B39" s="357"/>
      <c r="C39" s="357"/>
      <c r="D39" s="357"/>
    </row>
  </sheetData>
  <mergeCells count="5">
    <mergeCell ref="A39:D39"/>
    <mergeCell ref="A16:D16"/>
    <mergeCell ref="A35:D35"/>
    <mergeCell ref="A36:D36"/>
    <mergeCell ref="A38:D38"/>
  </mergeCells>
  <phoneticPr fontId="4" type="noConversion"/>
  <pageMargins left="0.49" right="0.36" top="0.45" bottom="0.43" header="0.3" footer="0.47"/>
  <pageSetup paperSize="9" orientation="portrait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1"/>
  <sheetViews>
    <sheetView topLeftCell="A7" workbookViewId="0">
      <selection activeCell="F5" sqref="F5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" customWidth="1"/>
    <col min="8" max="8" width="10.33203125" customWidth="1"/>
    <col min="10" max="10" width="3.1640625" customWidth="1"/>
    <col min="11" max="11" width="18.83203125" customWidth="1"/>
  </cols>
  <sheetData>
    <row r="1" spans="1:11" ht="51.75" customHeight="1">
      <c r="A1" s="1"/>
      <c r="B1" s="1"/>
      <c r="C1" s="1"/>
      <c r="D1" s="1"/>
      <c r="E1" s="1"/>
      <c r="F1" s="346" t="s">
        <v>726</v>
      </c>
      <c r="G1" s="347"/>
      <c r="H1" s="347"/>
      <c r="I1" s="347"/>
      <c r="J1" s="347"/>
      <c r="K1" s="347"/>
    </row>
    <row r="2" spans="1:11" ht="4.5" customHeight="1">
      <c r="A2" s="1"/>
      <c r="B2" s="1"/>
      <c r="C2" s="1"/>
      <c r="D2" s="1"/>
      <c r="E2" s="1"/>
      <c r="F2" s="4"/>
      <c r="G2" s="18"/>
      <c r="H2" s="18"/>
      <c r="I2" s="18"/>
      <c r="J2" s="18"/>
      <c r="K2" s="18"/>
    </row>
    <row r="3" spans="1:11" ht="50.25" customHeight="1">
      <c r="A3" s="1"/>
      <c r="B3" s="1"/>
      <c r="C3" s="1"/>
      <c r="D3" s="1"/>
      <c r="E3" s="1"/>
      <c r="G3" s="346" t="s">
        <v>727</v>
      </c>
      <c r="H3" s="347"/>
      <c r="I3" s="347"/>
      <c r="J3" s="347"/>
      <c r="K3" s="347"/>
    </row>
    <row r="4" spans="1:11" ht="15.75">
      <c r="A4" s="1"/>
      <c r="B4" s="1"/>
      <c r="C4" s="1"/>
      <c r="D4" s="1"/>
      <c r="E4" s="1"/>
      <c r="F4" s="4"/>
      <c r="G4" s="18"/>
      <c r="H4" s="18"/>
      <c r="I4" s="18"/>
      <c r="J4" s="18"/>
      <c r="K4" s="18"/>
    </row>
    <row r="5" spans="1:11" ht="15" customHeight="1">
      <c r="A5" s="1"/>
      <c r="B5" s="1"/>
      <c r="C5" s="1"/>
      <c r="D5" s="1"/>
      <c r="E5" s="1"/>
      <c r="F5" s="1"/>
      <c r="G5" s="1"/>
      <c r="H5" s="4"/>
      <c r="I5" s="4"/>
      <c r="J5" s="4"/>
      <c r="K5" s="4"/>
    </row>
    <row r="6" spans="1:11" ht="19.5" customHeight="1">
      <c r="A6" s="1"/>
      <c r="B6" s="365" t="s">
        <v>728</v>
      </c>
      <c r="C6" s="365"/>
      <c r="D6" s="365"/>
      <c r="E6" s="365"/>
      <c r="F6" s="365"/>
      <c r="G6" s="365"/>
      <c r="H6" s="365"/>
      <c r="I6" s="365"/>
      <c r="J6" s="365"/>
      <c r="K6" s="365"/>
    </row>
    <row r="7" spans="1:11" ht="5.25" customHeight="1">
      <c r="A7" s="1"/>
      <c r="B7" s="1"/>
      <c r="C7" s="19"/>
      <c r="D7" s="19"/>
      <c r="E7" s="19"/>
      <c r="F7" s="19"/>
      <c r="G7" s="19"/>
      <c r="H7" s="19"/>
      <c r="I7" s="19"/>
      <c r="J7" s="1"/>
      <c r="K7" s="1"/>
    </row>
    <row r="8" spans="1:11" ht="15.75">
      <c r="A8" s="1"/>
      <c r="B8" s="1"/>
      <c r="C8" s="364" t="s">
        <v>729</v>
      </c>
      <c r="D8" s="364"/>
      <c r="E8" s="364"/>
      <c r="F8" s="364"/>
      <c r="G8" s="364"/>
      <c r="H8" s="364"/>
      <c r="I8" s="364"/>
      <c r="J8" s="1"/>
      <c r="K8" s="1"/>
    </row>
    <row r="9" spans="1:11" ht="4.5" customHeight="1">
      <c r="A9" s="1"/>
      <c r="B9" s="1"/>
      <c r="C9" s="49"/>
      <c r="D9" s="49"/>
      <c r="E9" s="49"/>
      <c r="F9" s="49"/>
      <c r="G9" s="49"/>
      <c r="H9" s="49"/>
      <c r="I9" s="49"/>
      <c r="J9" s="1"/>
      <c r="K9" s="1"/>
    </row>
    <row r="10" spans="1:11" ht="31.5" customHeight="1">
      <c r="A10" s="1"/>
      <c r="C10" s="4"/>
      <c r="D10" s="363" t="s">
        <v>658</v>
      </c>
      <c r="E10" s="363"/>
      <c r="F10" s="363"/>
      <c r="G10" s="363"/>
      <c r="H10" s="363"/>
      <c r="I10" s="4"/>
      <c r="J10" s="4"/>
      <c r="K10" s="4"/>
    </row>
    <row r="11" spans="1:11" ht="15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>
      <c r="A12" s="1"/>
      <c r="C12" s="20"/>
      <c r="D12" s="20"/>
      <c r="E12" s="21"/>
      <c r="F12" s="21"/>
      <c r="G12" s="21"/>
      <c r="K12" s="350" t="s">
        <v>493</v>
      </c>
    </row>
    <row r="13" spans="1:11" ht="15.75">
      <c r="A13" s="1"/>
      <c r="C13" s="21"/>
      <c r="K13" s="351"/>
    </row>
    <row r="14" spans="1:11" ht="15.75">
      <c r="A14" s="1"/>
      <c r="B14" s="21"/>
      <c r="C14" s="50"/>
      <c r="D14" s="1"/>
      <c r="E14" s="21"/>
      <c r="F14" s="21"/>
      <c r="G14" s="21"/>
      <c r="H14" s="366" t="s">
        <v>749</v>
      </c>
      <c r="I14" s="367"/>
      <c r="J14" s="368"/>
      <c r="K14" s="344" t="s">
        <v>730</v>
      </c>
    </row>
    <row r="15" spans="1:11" ht="15.75">
      <c r="A15" s="1"/>
      <c r="E15" s="20"/>
      <c r="F15" s="20"/>
      <c r="G15" s="20"/>
      <c r="H15" s="357" t="s">
        <v>750</v>
      </c>
      <c r="I15" s="357"/>
      <c r="J15" s="362"/>
      <c r="K15" s="345"/>
    </row>
    <row r="16" spans="1:11" ht="7.5" customHeight="1">
      <c r="A16" s="1"/>
      <c r="G16" s="21"/>
      <c r="H16" s="226"/>
      <c r="I16" s="226"/>
      <c r="J16" s="227"/>
      <c r="K16" s="2"/>
    </row>
    <row r="17" spans="1:11" ht="15.75">
      <c r="A17" s="1"/>
      <c r="B17" s="349" t="s">
        <v>495</v>
      </c>
      <c r="C17" s="349"/>
      <c r="D17" s="352" t="s">
        <v>407</v>
      </c>
      <c r="E17" s="352"/>
      <c r="F17" s="352"/>
      <c r="G17" s="24"/>
      <c r="H17" s="373" t="s">
        <v>751</v>
      </c>
      <c r="I17" s="373"/>
      <c r="J17" s="228"/>
      <c r="K17" s="344" t="s">
        <v>410</v>
      </c>
    </row>
    <row r="18" spans="1:11" ht="15.75">
      <c r="A18" s="1"/>
      <c r="B18" t="s">
        <v>408</v>
      </c>
      <c r="D18" s="1"/>
      <c r="E18" s="1"/>
      <c r="G18" s="21"/>
      <c r="H18" s="376" t="s">
        <v>752</v>
      </c>
      <c r="I18" s="376"/>
      <c r="J18" s="227"/>
      <c r="K18" s="345"/>
    </row>
    <row r="19" spans="1:11" ht="7.5" customHeight="1">
      <c r="A19" s="1"/>
      <c r="B19" s="21"/>
      <c r="C19" s="21"/>
      <c r="D19" s="21"/>
      <c r="E19" s="21"/>
      <c r="F19" s="21"/>
      <c r="G19" s="21"/>
      <c r="H19" s="226"/>
      <c r="I19" s="226"/>
      <c r="J19" s="229"/>
      <c r="K19" s="2"/>
    </row>
    <row r="20" spans="1:11" ht="15.75">
      <c r="A20" s="1"/>
      <c r="B20" s="337" t="s">
        <v>498</v>
      </c>
      <c r="C20" s="337"/>
      <c r="D20" s="337"/>
      <c r="E20" s="337"/>
      <c r="F20" s="337"/>
      <c r="G20" s="21"/>
      <c r="H20" s="371" t="s">
        <v>731</v>
      </c>
      <c r="I20" s="372"/>
      <c r="J20" s="229"/>
      <c r="K20" s="338">
        <v>71211</v>
      </c>
    </row>
    <row r="21" spans="1:11" ht="15.75">
      <c r="A21" s="1"/>
      <c r="B21" s="21" t="s">
        <v>754</v>
      </c>
      <c r="C21" s="21"/>
      <c r="D21" s="21"/>
      <c r="E21" s="21"/>
      <c r="F21" s="21"/>
      <c r="G21" s="21"/>
      <c r="H21" s="371" t="s">
        <v>732</v>
      </c>
      <c r="I21" s="372"/>
      <c r="J21" s="229"/>
      <c r="K21" s="339"/>
    </row>
    <row r="22" spans="1:11" ht="7.5" customHeight="1">
      <c r="A22" s="1"/>
      <c r="F22" s="21"/>
      <c r="G22" s="21"/>
      <c r="H22" s="21"/>
      <c r="I22" s="21"/>
      <c r="J22" s="30"/>
      <c r="K22" s="97"/>
    </row>
    <row r="23" spans="1:11" ht="15.75">
      <c r="A23" s="1"/>
      <c r="B23" s="21" t="s">
        <v>500</v>
      </c>
      <c r="C23" s="21"/>
      <c r="D23" s="21"/>
      <c r="E23" s="21"/>
      <c r="F23" s="21"/>
      <c r="G23" s="21"/>
      <c r="H23" s="371" t="s">
        <v>733</v>
      </c>
      <c r="I23" s="372"/>
      <c r="J23" s="30"/>
      <c r="K23" s="338">
        <v>1150</v>
      </c>
    </row>
    <row r="24" spans="1:11" ht="15.75">
      <c r="A24" s="1"/>
      <c r="B24" s="21" t="s">
        <v>753</v>
      </c>
      <c r="C24" s="21"/>
      <c r="D24" s="21"/>
      <c r="E24" s="21"/>
      <c r="F24" s="21"/>
      <c r="G24" s="21"/>
      <c r="H24" s="371" t="s">
        <v>734</v>
      </c>
      <c r="I24" s="372"/>
      <c r="J24" s="30"/>
      <c r="K24" s="339"/>
    </row>
    <row r="25" spans="1:11" ht="7.5" customHeight="1">
      <c r="A25" s="1"/>
      <c r="C25" s="21"/>
      <c r="D25" s="21"/>
      <c r="E25" s="21"/>
      <c r="F25" s="21"/>
      <c r="G25" s="21"/>
      <c r="H25" s="226"/>
      <c r="I25" s="226"/>
      <c r="J25" s="30"/>
      <c r="K25" s="97"/>
    </row>
    <row r="26" spans="1:11" ht="15.75">
      <c r="A26" s="1"/>
      <c r="B26" s="21" t="s">
        <v>501</v>
      </c>
      <c r="C26" s="21"/>
      <c r="D26" s="21"/>
      <c r="E26" s="21"/>
      <c r="F26" s="21"/>
      <c r="G26" s="21"/>
      <c r="H26" s="371" t="s">
        <v>735</v>
      </c>
      <c r="I26" s="372"/>
      <c r="J26" s="30"/>
      <c r="K26" s="338">
        <v>144</v>
      </c>
    </row>
    <row r="27" spans="1:11" ht="15.75">
      <c r="A27" s="1"/>
      <c r="B27" s="31" t="s">
        <v>755</v>
      </c>
      <c r="C27" s="21"/>
      <c r="D27" s="21"/>
      <c r="E27" s="21"/>
      <c r="F27" s="21"/>
      <c r="G27" s="21"/>
      <c r="H27" s="371" t="s">
        <v>736</v>
      </c>
      <c r="I27" s="372"/>
      <c r="J27" s="30"/>
      <c r="K27" s="339"/>
    </row>
    <row r="28" spans="1:11" ht="7.5" customHeight="1">
      <c r="A28" s="1"/>
      <c r="B28" s="21"/>
      <c r="C28" s="21"/>
      <c r="D28" s="21"/>
      <c r="E28" s="21"/>
      <c r="F28" s="21"/>
      <c r="G28" s="21"/>
      <c r="H28" s="225"/>
      <c r="I28" s="225"/>
      <c r="K28" s="2"/>
    </row>
    <row r="29" spans="1:11" ht="15.75">
      <c r="A29" s="1"/>
      <c r="B29" s="21" t="s">
        <v>503</v>
      </c>
      <c r="C29" s="21"/>
      <c r="D29" s="21"/>
      <c r="E29" s="21"/>
      <c r="F29" s="21"/>
      <c r="G29" s="21"/>
      <c r="H29" s="369" t="s">
        <v>737</v>
      </c>
      <c r="I29" s="370"/>
      <c r="J29" s="33"/>
      <c r="K29" s="344"/>
    </row>
    <row r="30" spans="1:11" ht="15.75">
      <c r="A30" s="1"/>
      <c r="B30" s="21" t="s">
        <v>756</v>
      </c>
      <c r="C30" s="21"/>
      <c r="D30" s="21"/>
      <c r="E30" s="21"/>
      <c r="F30" s="21"/>
      <c r="G30" s="21"/>
      <c r="H30" s="369" t="s">
        <v>738</v>
      </c>
      <c r="I30" s="370"/>
      <c r="J30" s="33"/>
      <c r="K30" s="345"/>
    </row>
    <row r="31" spans="1:11" ht="7.5" customHeight="1">
      <c r="A31" s="1"/>
      <c r="B31" s="21"/>
      <c r="C31" s="21"/>
      <c r="D31" s="21"/>
      <c r="E31" s="21"/>
      <c r="F31" s="21"/>
      <c r="G31" s="21"/>
      <c r="H31" s="225"/>
      <c r="I31" s="225"/>
      <c r="K31" s="2"/>
    </row>
    <row r="32" spans="1:11" ht="15.75">
      <c r="A32" s="1"/>
      <c r="B32" s="1" t="s">
        <v>505</v>
      </c>
      <c r="C32" s="1"/>
      <c r="D32" s="1"/>
      <c r="E32" s="1"/>
      <c r="F32" s="1"/>
      <c r="G32" s="1"/>
      <c r="H32" s="369" t="s">
        <v>739</v>
      </c>
      <c r="I32" s="370"/>
      <c r="K32" s="338">
        <v>302245358</v>
      </c>
    </row>
    <row r="33" spans="1:11" ht="15.75">
      <c r="A33" s="1"/>
      <c r="B33" s="1" t="s">
        <v>507</v>
      </c>
      <c r="C33" s="1"/>
      <c r="D33" s="1"/>
      <c r="E33" s="1"/>
      <c r="F33" s="1"/>
      <c r="G33" s="1"/>
      <c r="H33" s="369" t="s">
        <v>740</v>
      </c>
      <c r="I33" s="370"/>
      <c r="K33" s="339"/>
    </row>
    <row r="34" spans="1:11" ht="7.5" customHeight="1">
      <c r="A34" s="1"/>
      <c r="B34" s="1"/>
      <c r="C34" s="1"/>
      <c r="D34" s="1"/>
      <c r="E34" s="1"/>
      <c r="F34" s="1"/>
      <c r="G34" s="1"/>
      <c r="H34" s="225"/>
      <c r="I34" s="225"/>
      <c r="K34" s="2"/>
    </row>
    <row r="35" spans="1:11" ht="15.75">
      <c r="A35" s="1"/>
      <c r="B35" s="1" t="s">
        <v>508</v>
      </c>
      <c r="C35" s="1"/>
      <c r="D35" s="1"/>
      <c r="E35" s="1"/>
      <c r="F35" s="1"/>
      <c r="G35" s="1"/>
      <c r="H35" s="374" t="s">
        <v>741</v>
      </c>
      <c r="I35" s="375"/>
      <c r="J35" s="1"/>
      <c r="K35" s="338">
        <v>1730215501</v>
      </c>
    </row>
    <row r="36" spans="1:11" ht="15.75">
      <c r="A36" s="1"/>
      <c r="B36" s="1" t="s">
        <v>509</v>
      </c>
      <c r="G36" s="1"/>
      <c r="H36" s="374" t="s">
        <v>742</v>
      </c>
      <c r="I36" s="375"/>
      <c r="J36" s="1"/>
      <c r="K36" s="339"/>
    </row>
    <row r="37" spans="1:11" ht="7.5" customHeight="1">
      <c r="A37" s="1"/>
      <c r="G37" s="1"/>
      <c r="H37" s="227"/>
      <c r="I37" s="227"/>
      <c r="J37" s="1"/>
      <c r="K37" s="1"/>
    </row>
    <row r="38" spans="1:11" ht="15.75">
      <c r="B38" s="21" t="s">
        <v>510</v>
      </c>
      <c r="C38" s="1"/>
      <c r="D38" s="1"/>
      <c r="E38" s="1"/>
      <c r="F38" s="1"/>
      <c r="H38" s="371" t="s">
        <v>743</v>
      </c>
      <c r="I38" s="372"/>
      <c r="K38" s="342"/>
    </row>
    <row r="39" spans="1:11" ht="15.75">
      <c r="B39" s="1" t="s">
        <v>409</v>
      </c>
      <c r="H39" s="374" t="s">
        <v>744</v>
      </c>
      <c r="I39" s="375"/>
      <c r="K39" s="343"/>
    </row>
    <row r="40" spans="1:11" ht="7.5" customHeight="1"/>
    <row r="41" spans="1:11" ht="15.75">
      <c r="B41" s="21" t="s">
        <v>515</v>
      </c>
      <c r="H41" s="374" t="s">
        <v>745</v>
      </c>
      <c r="I41" s="375"/>
      <c r="J41" s="377"/>
      <c r="K41" s="340"/>
    </row>
    <row r="42" spans="1:11">
      <c r="B42" t="s">
        <v>513</v>
      </c>
      <c r="H42" s="374" t="s">
        <v>746</v>
      </c>
      <c r="I42" s="375"/>
      <c r="J42" s="377"/>
      <c r="K42" s="341"/>
    </row>
    <row r="43" spans="1:11" ht="7.5" customHeight="1">
      <c r="B43" s="1"/>
      <c r="C43" s="1"/>
      <c r="D43" s="1"/>
      <c r="E43" s="1"/>
      <c r="F43" s="1"/>
      <c r="H43" s="225"/>
      <c r="I43" s="225"/>
      <c r="J43" s="230"/>
      <c r="K43" s="35"/>
    </row>
    <row r="44" spans="1:11" ht="15.75" customHeight="1">
      <c r="H44" s="374" t="s">
        <v>747</v>
      </c>
      <c r="I44" s="375"/>
      <c r="J44" s="377"/>
      <c r="K44" s="338"/>
    </row>
    <row r="45" spans="1:11" ht="15.75" customHeight="1">
      <c r="H45" s="374" t="s">
        <v>748</v>
      </c>
      <c r="I45" s="375"/>
      <c r="J45" s="377"/>
      <c r="K45" s="339"/>
    </row>
    <row r="46" spans="1:11" ht="15.75">
      <c r="H46" s="21"/>
      <c r="I46" s="21"/>
      <c r="J46" s="30"/>
      <c r="K46" s="30"/>
    </row>
    <row r="50" spans="11:11">
      <c r="K50" s="36"/>
    </row>
    <row r="51" spans="11:11">
      <c r="K51" s="36"/>
    </row>
  </sheetData>
  <mergeCells count="42">
    <mergeCell ref="K41:K42"/>
    <mergeCell ref="K44:K45"/>
    <mergeCell ref="H41:J41"/>
    <mergeCell ref="H39:I39"/>
    <mergeCell ref="H45:J45"/>
    <mergeCell ref="K38:K39"/>
    <mergeCell ref="H38:I38"/>
    <mergeCell ref="H42:J42"/>
    <mergeCell ref="H44:J44"/>
    <mergeCell ref="K17:K18"/>
    <mergeCell ref="K35:K36"/>
    <mergeCell ref="H35:I35"/>
    <mergeCell ref="H36:I36"/>
    <mergeCell ref="K32:K33"/>
    <mergeCell ref="H30:I30"/>
    <mergeCell ref="H24:I24"/>
    <mergeCell ref="H33:I33"/>
    <mergeCell ref="H18:I18"/>
    <mergeCell ref="K20:K21"/>
    <mergeCell ref="K29:K30"/>
    <mergeCell ref="K26:K27"/>
    <mergeCell ref="H21:I21"/>
    <mergeCell ref="H20:I20"/>
    <mergeCell ref="K23:K24"/>
    <mergeCell ref="H23:I23"/>
    <mergeCell ref="H32:I32"/>
    <mergeCell ref="H26:I26"/>
    <mergeCell ref="D17:F17"/>
    <mergeCell ref="H29:I29"/>
    <mergeCell ref="H27:I27"/>
    <mergeCell ref="B20:F20"/>
    <mergeCell ref="B17:C17"/>
    <mergeCell ref="H17:I17"/>
    <mergeCell ref="H15:J15"/>
    <mergeCell ref="D10:H10"/>
    <mergeCell ref="F1:K1"/>
    <mergeCell ref="G3:K3"/>
    <mergeCell ref="C8:I8"/>
    <mergeCell ref="B6:K6"/>
    <mergeCell ref="K12:K13"/>
    <mergeCell ref="H14:J14"/>
    <mergeCell ref="K14:K15"/>
  </mergeCells>
  <phoneticPr fontId="4" type="noConversion"/>
  <pageMargins left="0.35" right="0.22" top="0.86" bottom="0.66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32"/>
  <sheetViews>
    <sheetView topLeftCell="A7" workbookViewId="0">
      <selection activeCell="F11" sqref="F11"/>
    </sheetView>
  </sheetViews>
  <sheetFormatPr defaultRowHeight="12.75"/>
  <cols>
    <col min="1" max="1" width="53.83203125" customWidth="1"/>
    <col min="2" max="2" width="6.5" customWidth="1"/>
    <col min="3" max="3" width="13.83203125" customWidth="1"/>
    <col min="4" max="5" width="14.33203125" customWidth="1"/>
    <col min="6" max="6" width="14.1640625" customWidth="1"/>
  </cols>
  <sheetData>
    <row r="2" spans="1:8">
      <c r="A2" s="381" t="s">
        <v>757</v>
      </c>
      <c r="B2" s="378" t="s">
        <v>758</v>
      </c>
      <c r="C2" s="378" t="s">
        <v>759</v>
      </c>
      <c r="D2" s="379"/>
      <c r="E2" s="381" t="s">
        <v>760</v>
      </c>
      <c r="F2" s="381"/>
    </row>
    <row r="3" spans="1:8" ht="23.25" customHeight="1">
      <c r="A3" s="381"/>
      <c r="B3" s="378"/>
      <c r="C3" s="380"/>
      <c r="D3" s="380"/>
      <c r="E3" s="381"/>
      <c r="F3" s="381"/>
    </row>
    <row r="4" spans="1:8" ht="47.25" customHeight="1">
      <c r="A4" s="381"/>
      <c r="B4" s="378"/>
      <c r="C4" s="232" t="s">
        <v>251</v>
      </c>
      <c r="D4" s="232" t="s">
        <v>761</v>
      </c>
      <c r="E4" s="232" t="s">
        <v>252</v>
      </c>
      <c r="F4" s="232" t="s">
        <v>761</v>
      </c>
    </row>
    <row r="5" spans="1:8" ht="10.5" customHeight="1">
      <c r="A5" s="234">
        <v>1</v>
      </c>
      <c r="B5" s="234">
        <v>2</v>
      </c>
      <c r="C5" s="235">
        <v>3</v>
      </c>
      <c r="D5" s="235">
        <v>4</v>
      </c>
      <c r="E5" s="235">
        <v>5</v>
      </c>
      <c r="F5" s="235">
        <v>6</v>
      </c>
    </row>
    <row r="6" spans="1:8" ht="51" customHeight="1">
      <c r="A6" s="236" t="s">
        <v>771</v>
      </c>
      <c r="B6" s="237" t="s">
        <v>518</v>
      </c>
      <c r="C6" s="262">
        <v>92251</v>
      </c>
      <c r="D6" s="263" t="s">
        <v>775</v>
      </c>
      <c r="E6" s="262">
        <v>87934.1</v>
      </c>
      <c r="F6" s="263" t="s">
        <v>775</v>
      </c>
    </row>
    <row r="7" spans="1:8" ht="35.25" customHeight="1">
      <c r="A7" s="236" t="s">
        <v>762</v>
      </c>
      <c r="B7" s="237" t="s">
        <v>521</v>
      </c>
      <c r="C7" s="263" t="s">
        <v>775</v>
      </c>
      <c r="D7" s="264"/>
      <c r="E7" s="263" t="s">
        <v>775</v>
      </c>
      <c r="F7" s="262"/>
    </row>
    <row r="8" spans="1:8" ht="48" customHeight="1">
      <c r="A8" s="236" t="s">
        <v>763</v>
      </c>
      <c r="B8" s="237" t="s">
        <v>526</v>
      </c>
      <c r="C8" s="263">
        <f>C6-D7</f>
        <v>92251</v>
      </c>
      <c r="D8" s="263" t="str">
        <f>D6</f>
        <v>Х</v>
      </c>
      <c r="E8" s="263">
        <f>E6-F7</f>
        <v>87934.1</v>
      </c>
      <c r="F8" s="262"/>
    </row>
    <row r="9" spans="1:8" ht="47.25" customHeight="1">
      <c r="A9" s="236" t="s">
        <v>764</v>
      </c>
      <c r="B9" s="237" t="s">
        <v>527</v>
      </c>
      <c r="C9" s="263" t="s">
        <v>775</v>
      </c>
      <c r="D9" s="262">
        <f>D10+D11+D12</f>
        <v>41736.1</v>
      </c>
      <c r="E9" s="262" t="s">
        <v>775</v>
      </c>
      <c r="F9" s="262">
        <f>F10+F11+F12</f>
        <v>42308.1</v>
      </c>
    </row>
    <row r="10" spans="1:8" ht="22.5" customHeight="1">
      <c r="A10" s="236" t="s">
        <v>253</v>
      </c>
      <c r="B10" s="237" t="s">
        <v>528</v>
      </c>
      <c r="C10" s="263" t="s">
        <v>775</v>
      </c>
      <c r="D10" s="265">
        <v>41736.1</v>
      </c>
      <c r="E10" s="263" t="s">
        <v>775</v>
      </c>
      <c r="F10" s="265">
        <v>42308.1</v>
      </c>
    </row>
    <row r="11" spans="1:8" ht="22.5" customHeight="1">
      <c r="A11" s="238" t="s">
        <v>254</v>
      </c>
      <c r="B11" s="239" t="s">
        <v>529</v>
      </c>
      <c r="C11" s="263" t="s">
        <v>775</v>
      </c>
      <c r="D11" s="262">
        <v>0</v>
      </c>
      <c r="E11" s="263" t="s">
        <v>775</v>
      </c>
      <c r="F11" s="262">
        <v>0</v>
      </c>
    </row>
    <row r="12" spans="1:8" ht="22.5" customHeight="1">
      <c r="A12" s="236" t="s">
        <v>350</v>
      </c>
      <c r="B12" s="233" t="s">
        <v>530</v>
      </c>
      <c r="C12" s="263" t="s">
        <v>775</v>
      </c>
      <c r="D12" s="265"/>
      <c r="E12" s="263" t="s">
        <v>775</v>
      </c>
      <c r="F12" s="265"/>
    </row>
    <row r="13" spans="1:8" ht="36.75" customHeight="1">
      <c r="A13" s="236" t="s">
        <v>766</v>
      </c>
      <c r="B13" s="237" t="s">
        <v>531</v>
      </c>
      <c r="C13" s="263" t="s">
        <v>775</v>
      </c>
      <c r="D13" s="262"/>
      <c r="E13" s="263" t="s">
        <v>775</v>
      </c>
      <c r="F13" s="262"/>
      <c r="H13" s="40"/>
    </row>
    <row r="14" spans="1:8" ht="28.5" customHeight="1">
      <c r="A14" s="236" t="s">
        <v>765</v>
      </c>
      <c r="B14" s="237" t="s">
        <v>532</v>
      </c>
      <c r="C14" s="263"/>
      <c r="D14" s="263" t="s">
        <v>775</v>
      </c>
      <c r="E14" s="263"/>
      <c r="F14" s="263" t="s">
        <v>775</v>
      </c>
    </row>
    <row r="15" spans="1:8" ht="35.25" customHeight="1">
      <c r="A15" s="236" t="s">
        <v>772</v>
      </c>
      <c r="B15" s="233">
        <v>100</v>
      </c>
      <c r="C15" s="262">
        <f>C8-D9+C14</f>
        <v>50514.9</v>
      </c>
      <c r="D15" s="263" t="s">
        <v>775</v>
      </c>
      <c r="E15" s="262">
        <f>E8-F9+E14</f>
        <v>45626.000000000007</v>
      </c>
      <c r="F15" s="266"/>
    </row>
    <row r="16" spans="1:8" ht="45.75" customHeight="1">
      <c r="A16" s="236" t="s">
        <v>767</v>
      </c>
      <c r="B16" s="233">
        <v>110</v>
      </c>
      <c r="C16" s="265"/>
      <c r="D16" s="263" t="s">
        <v>775</v>
      </c>
      <c r="E16" s="265"/>
      <c r="F16" s="263" t="s">
        <v>775</v>
      </c>
      <c r="H16" s="40"/>
    </row>
    <row r="17" spans="1:6" ht="22.5" customHeight="1">
      <c r="A17" s="236" t="s">
        <v>360</v>
      </c>
      <c r="B17" s="233">
        <v>120</v>
      </c>
      <c r="C17" s="262"/>
      <c r="D17" s="263" t="s">
        <v>775</v>
      </c>
      <c r="E17" s="262"/>
      <c r="F17" s="263" t="s">
        <v>775</v>
      </c>
    </row>
    <row r="18" spans="1:6" ht="22.5" customHeight="1">
      <c r="A18" s="236" t="s">
        <v>361</v>
      </c>
      <c r="B18" s="237" t="s">
        <v>538</v>
      </c>
      <c r="C18" s="267"/>
      <c r="D18" s="263" t="s">
        <v>775</v>
      </c>
      <c r="E18" s="262"/>
      <c r="F18" s="263" t="s">
        <v>775</v>
      </c>
    </row>
    <row r="19" spans="1:6" ht="22.5" customHeight="1">
      <c r="A19" s="236" t="s">
        <v>768</v>
      </c>
      <c r="B19" s="233" t="s">
        <v>539</v>
      </c>
      <c r="C19" s="267"/>
      <c r="D19" s="263" t="s">
        <v>775</v>
      </c>
      <c r="E19" s="267"/>
      <c r="F19" s="263" t="s">
        <v>775</v>
      </c>
    </row>
    <row r="20" spans="1:6" ht="22.5" customHeight="1">
      <c r="A20" s="236" t="s">
        <v>402</v>
      </c>
      <c r="B20" s="237" t="s">
        <v>540</v>
      </c>
      <c r="C20" s="267"/>
      <c r="D20" s="263" t="s">
        <v>775</v>
      </c>
      <c r="E20" s="267"/>
      <c r="F20" s="263" t="s">
        <v>775</v>
      </c>
    </row>
    <row r="21" spans="1:6" ht="22.5" customHeight="1">
      <c r="A21" s="236" t="s">
        <v>403</v>
      </c>
      <c r="B21" s="237" t="s">
        <v>541</v>
      </c>
      <c r="C21" s="267"/>
      <c r="D21" s="263" t="s">
        <v>775</v>
      </c>
      <c r="E21" s="267"/>
      <c r="F21" s="263" t="s">
        <v>775</v>
      </c>
    </row>
    <row r="22" spans="1:6" ht="22.5" customHeight="1">
      <c r="A22" s="236" t="s">
        <v>413</v>
      </c>
      <c r="B22" s="237" t="s">
        <v>542</v>
      </c>
      <c r="C22" s="263" t="s">
        <v>775</v>
      </c>
      <c r="D22" s="267"/>
      <c r="E22" s="263" t="s">
        <v>775</v>
      </c>
      <c r="F22" s="267"/>
    </row>
    <row r="23" spans="1:6" ht="22.5" customHeight="1">
      <c r="A23" s="236" t="s">
        <v>414</v>
      </c>
      <c r="B23" s="233" t="s">
        <v>564</v>
      </c>
      <c r="C23" s="263" t="s">
        <v>775</v>
      </c>
      <c r="D23" s="268"/>
      <c r="E23" s="263" t="s">
        <v>775</v>
      </c>
      <c r="F23" s="268"/>
    </row>
    <row r="24" spans="1:6" ht="34.5" customHeight="1">
      <c r="A24" s="236" t="s">
        <v>769</v>
      </c>
      <c r="B24" s="237" t="s">
        <v>565</v>
      </c>
      <c r="C24" s="263" t="s">
        <v>775</v>
      </c>
      <c r="D24" s="267"/>
      <c r="E24" s="263" t="s">
        <v>775</v>
      </c>
      <c r="F24" s="267"/>
    </row>
    <row r="25" spans="1:6" ht="22.5" customHeight="1">
      <c r="A25" s="241" t="s">
        <v>415</v>
      </c>
      <c r="B25" s="242" t="s">
        <v>566</v>
      </c>
      <c r="C25" s="263" t="s">
        <v>775</v>
      </c>
      <c r="D25" s="269"/>
      <c r="E25" s="263" t="s">
        <v>775</v>
      </c>
      <c r="F25" s="269"/>
    </row>
    <row r="26" spans="1:6" ht="24" customHeight="1">
      <c r="A26" s="243" t="s">
        <v>416</v>
      </c>
      <c r="B26" s="244" t="s">
        <v>567</v>
      </c>
      <c r="C26" s="263" t="s">
        <v>775</v>
      </c>
      <c r="D26" s="266"/>
      <c r="E26" s="263" t="s">
        <v>775</v>
      </c>
      <c r="F26" s="266"/>
    </row>
    <row r="27" spans="1:6" ht="48" customHeight="1">
      <c r="A27" s="243" t="s">
        <v>773</v>
      </c>
      <c r="B27" s="244" t="s">
        <v>569</v>
      </c>
      <c r="C27" s="266">
        <f>C15+C16-D22</f>
        <v>50514.9</v>
      </c>
      <c r="D27" s="266" t="str">
        <f>D15</f>
        <v>Х</v>
      </c>
      <c r="E27" s="266">
        <f>E15+E16-F22</f>
        <v>45626.000000000007</v>
      </c>
      <c r="F27" s="266"/>
    </row>
    <row r="28" spans="1:6" ht="24" customHeight="1"/>
    <row r="29" spans="1:6" ht="33.75" customHeight="1"/>
    <row r="30" spans="1:6" ht="24" customHeight="1"/>
    <row r="31" spans="1:6" ht="24" customHeight="1"/>
    <row r="32" spans="1:6" ht="24" customHeight="1"/>
    <row r="33" ht="12" customHeight="1"/>
    <row r="34" ht="15.75" customHeight="1"/>
    <row r="35" ht="15.75" customHeight="1"/>
    <row r="36" ht="47.25" customHeight="1"/>
    <row r="37" ht="24" customHeight="1"/>
    <row r="38" ht="24" customHeight="1"/>
    <row r="39" ht="48.75" customHeight="1"/>
    <row r="40" ht="48" customHeight="1"/>
    <row r="41" ht="24.75" customHeight="1"/>
    <row r="42" ht="17.25" customHeight="1"/>
    <row r="43" ht="21.75" customHeight="1"/>
    <row r="44" ht="22.5" customHeight="1"/>
    <row r="45" ht="24" customHeight="1"/>
    <row r="46" ht="22.5" customHeight="1"/>
    <row r="47" ht="16.5" customHeight="1"/>
    <row r="48" ht="15.75" customHeight="1"/>
    <row r="49" spans="2:6" ht="15" customHeight="1"/>
    <row r="50" spans="2:6" ht="15.75" customHeight="1"/>
    <row r="51" spans="2:6" ht="23.25" customHeight="1"/>
    <row r="52" spans="2:6" ht="44.25" customHeight="1"/>
    <row r="53" spans="2:6" ht="24" customHeight="1"/>
    <row r="54" spans="2:6" ht="22.5" customHeight="1"/>
    <row r="55" spans="2:6" ht="24" customHeight="1"/>
    <row r="56" spans="2:6" ht="24.75" customHeight="1"/>
    <row r="57" spans="2:6" ht="25.5" customHeight="1"/>
    <row r="59" spans="2:6" ht="13.5" customHeight="1"/>
    <row r="62" spans="2:6">
      <c r="B62" s="361"/>
      <c r="C62" s="361"/>
      <c r="D62" s="361"/>
      <c r="E62" s="44"/>
      <c r="F62" s="44"/>
    </row>
    <row r="63" spans="2:6">
      <c r="C63" s="44"/>
      <c r="D63" s="44"/>
      <c r="E63" s="44"/>
      <c r="F63" s="44"/>
    </row>
    <row r="64" spans="2:6">
      <c r="C64" s="44"/>
      <c r="D64" s="44"/>
      <c r="E64" s="44"/>
      <c r="F64" s="44"/>
    </row>
    <row r="65" spans="3:6">
      <c r="C65" s="44"/>
      <c r="D65" s="44"/>
      <c r="E65" s="44"/>
      <c r="F65" s="44"/>
    </row>
    <row r="66" spans="3:6">
      <c r="C66" s="44"/>
      <c r="D66" s="44"/>
      <c r="E66" s="44"/>
      <c r="F66" s="44"/>
    </row>
    <row r="67" spans="3:6">
      <c r="C67" s="44"/>
      <c r="D67" s="44"/>
      <c r="E67" s="44"/>
      <c r="F67" s="44"/>
    </row>
    <row r="68" spans="3:6">
      <c r="C68" s="44"/>
      <c r="D68" s="44"/>
      <c r="E68" s="44"/>
      <c r="F68" s="44"/>
    </row>
    <row r="69" spans="3:6">
      <c r="C69" s="44"/>
      <c r="D69" s="44"/>
      <c r="E69" s="44"/>
      <c r="F69" s="44"/>
    </row>
    <row r="70" spans="3:6">
      <c r="C70" s="44"/>
      <c r="D70" s="44"/>
      <c r="E70" s="44"/>
      <c r="F70" s="44"/>
    </row>
    <row r="71" spans="3:6">
      <c r="C71" s="44"/>
      <c r="D71" s="44"/>
      <c r="E71" s="44"/>
      <c r="F71" s="44"/>
    </row>
    <row r="72" spans="3:6">
      <c r="C72" s="44"/>
      <c r="D72" s="44"/>
      <c r="E72" s="44"/>
      <c r="F72" s="44"/>
    </row>
    <row r="73" spans="3:6">
      <c r="C73" s="44"/>
      <c r="D73" s="44"/>
      <c r="E73" s="44"/>
      <c r="F73" s="44"/>
    </row>
    <row r="74" spans="3:6">
      <c r="C74" s="44"/>
      <c r="D74" s="44"/>
      <c r="E74" s="44"/>
      <c r="F74" s="44"/>
    </row>
    <row r="75" spans="3:6">
      <c r="C75" s="44"/>
      <c r="D75" s="44"/>
      <c r="E75" s="44"/>
      <c r="F75" s="44"/>
    </row>
    <row r="76" spans="3:6">
      <c r="C76" s="44"/>
      <c r="D76" s="44"/>
      <c r="E76" s="44"/>
      <c r="F76" s="44"/>
    </row>
    <row r="77" spans="3:6">
      <c r="C77" s="44"/>
      <c r="D77" s="44"/>
      <c r="E77" s="44"/>
      <c r="F77" s="44"/>
    </row>
    <row r="78" spans="3:6">
      <c r="C78" s="44"/>
      <c r="D78" s="44"/>
      <c r="E78" s="44"/>
      <c r="F78" s="44"/>
    </row>
    <row r="79" spans="3:6">
      <c r="C79" s="44"/>
      <c r="D79" s="44"/>
      <c r="E79" s="44"/>
      <c r="F79" s="44"/>
    </row>
    <row r="80" spans="3:6">
      <c r="C80" s="44"/>
      <c r="D80" s="44"/>
      <c r="E80" s="44"/>
      <c r="F80" s="44"/>
    </row>
    <row r="81" spans="3:6">
      <c r="C81" s="44"/>
      <c r="D81" s="44"/>
      <c r="E81" s="44"/>
      <c r="F81" s="44"/>
    </row>
    <row r="82" spans="3:6">
      <c r="C82" s="44"/>
      <c r="D82" s="44"/>
      <c r="E82" s="44"/>
      <c r="F82" s="44"/>
    </row>
    <row r="83" spans="3:6">
      <c r="C83" s="44"/>
      <c r="D83" s="44"/>
      <c r="E83" s="44"/>
      <c r="F83" s="44"/>
    </row>
    <row r="84" spans="3:6">
      <c r="C84" s="44"/>
      <c r="D84" s="44"/>
      <c r="E84" s="44"/>
      <c r="F84" s="44"/>
    </row>
    <row r="85" spans="3:6">
      <c r="C85" s="44"/>
      <c r="D85" s="44"/>
      <c r="E85" s="44"/>
      <c r="F85" s="44"/>
    </row>
    <row r="86" spans="3:6">
      <c r="C86" s="44"/>
      <c r="D86" s="44"/>
      <c r="E86" s="44"/>
      <c r="F86" s="44"/>
    </row>
    <row r="87" spans="3:6">
      <c r="C87" s="44"/>
      <c r="D87" s="44"/>
      <c r="E87" s="44"/>
      <c r="F87" s="44"/>
    </row>
    <row r="88" spans="3:6">
      <c r="C88" s="44"/>
      <c r="D88" s="44"/>
      <c r="E88" s="44"/>
      <c r="F88" s="44"/>
    </row>
    <row r="89" spans="3:6">
      <c r="C89" s="44"/>
      <c r="D89" s="44"/>
      <c r="E89" s="44"/>
      <c r="F89" s="44"/>
    </row>
    <row r="90" spans="3:6">
      <c r="C90" s="44"/>
      <c r="D90" s="44"/>
      <c r="E90" s="44"/>
      <c r="F90" s="44"/>
    </row>
    <row r="91" spans="3:6">
      <c r="C91" s="44"/>
      <c r="D91" s="44"/>
      <c r="E91" s="44"/>
      <c r="F91" s="44"/>
    </row>
    <row r="92" spans="3:6">
      <c r="C92" s="44"/>
      <c r="D92" s="44"/>
      <c r="E92" s="44"/>
      <c r="F92" s="44"/>
    </row>
    <row r="93" spans="3:6">
      <c r="C93" s="44"/>
      <c r="D93" s="44"/>
      <c r="E93" s="44"/>
      <c r="F93" s="44"/>
    </row>
    <row r="94" spans="3:6">
      <c r="C94" s="44"/>
      <c r="D94" s="44"/>
      <c r="E94" s="44"/>
      <c r="F94" s="44"/>
    </row>
    <row r="95" spans="3:6">
      <c r="C95" s="44"/>
      <c r="D95" s="44"/>
      <c r="E95" s="44"/>
      <c r="F95" s="44"/>
    </row>
    <row r="96" spans="3:6">
      <c r="C96" s="44"/>
      <c r="D96" s="44"/>
      <c r="E96" s="44"/>
      <c r="F96" s="44"/>
    </row>
    <row r="97" spans="3:6">
      <c r="C97" s="44"/>
      <c r="D97" s="44"/>
      <c r="E97" s="44"/>
      <c r="F97" s="44"/>
    </row>
    <row r="98" spans="3:6">
      <c r="C98" s="44"/>
      <c r="D98" s="44"/>
      <c r="E98" s="44"/>
      <c r="F98" s="44"/>
    </row>
    <row r="99" spans="3:6">
      <c r="C99" s="44"/>
      <c r="D99" s="44"/>
      <c r="E99" s="44"/>
      <c r="F99" s="44"/>
    </row>
    <row r="100" spans="3:6">
      <c r="C100" s="44"/>
      <c r="D100" s="44"/>
      <c r="E100" s="44"/>
      <c r="F100" s="44"/>
    </row>
    <row r="101" spans="3:6">
      <c r="C101" s="44"/>
      <c r="D101" s="44"/>
      <c r="E101" s="44"/>
      <c r="F101" s="44"/>
    </row>
    <row r="102" spans="3:6">
      <c r="C102" s="44"/>
      <c r="D102" s="44"/>
      <c r="E102" s="44"/>
      <c r="F102" s="44"/>
    </row>
    <row r="103" spans="3:6">
      <c r="C103" s="44"/>
      <c r="D103" s="44"/>
      <c r="E103" s="44"/>
      <c r="F103" s="44"/>
    </row>
    <row r="104" spans="3:6">
      <c r="C104" s="44"/>
      <c r="D104" s="44"/>
      <c r="E104" s="44"/>
      <c r="F104" s="44"/>
    </row>
    <row r="105" spans="3:6">
      <c r="C105" s="44"/>
      <c r="D105" s="44"/>
      <c r="E105" s="44"/>
      <c r="F105" s="44"/>
    </row>
    <row r="106" spans="3:6">
      <c r="C106" s="44"/>
      <c r="D106" s="44"/>
      <c r="E106" s="44"/>
      <c r="F106" s="44"/>
    </row>
    <row r="107" spans="3:6">
      <c r="C107" s="44"/>
      <c r="D107" s="44"/>
      <c r="E107" s="44"/>
      <c r="F107" s="44"/>
    </row>
    <row r="108" spans="3:6">
      <c r="C108" s="44"/>
      <c r="D108" s="44"/>
      <c r="E108" s="44"/>
      <c r="F108" s="44"/>
    </row>
    <row r="109" spans="3:6">
      <c r="C109" s="44"/>
      <c r="D109" s="44"/>
      <c r="E109" s="44"/>
      <c r="F109" s="44"/>
    </row>
    <row r="110" spans="3:6">
      <c r="C110" s="44"/>
      <c r="D110" s="44"/>
      <c r="E110" s="44"/>
      <c r="F110" s="44"/>
    </row>
    <row r="111" spans="3:6">
      <c r="C111" s="44"/>
      <c r="D111" s="44"/>
      <c r="E111" s="44"/>
      <c r="F111" s="44"/>
    </row>
    <row r="112" spans="3:6">
      <c r="C112" s="44"/>
      <c r="D112" s="44"/>
      <c r="E112" s="44"/>
      <c r="F112" s="44"/>
    </row>
    <row r="113" spans="3:6">
      <c r="C113" s="44"/>
      <c r="D113" s="44"/>
      <c r="E113" s="44"/>
      <c r="F113" s="44"/>
    </row>
    <row r="114" spans="3:6">
      <c r="C114" s="44"/>
      <c r="D114" s="44"/>
      <c r="E114" s="44"/>
      <c r="F114" s="44"/>
    </row>
    <row r="115" spans="3:6">
      <c r="C115" s="44"/>
      <c r="D115" s="44"/>
      <c r="E115" s="44"/>
      <c r="F115" s="44"/>
    </row>
    <row r="116" spans="3:6">
      <c r="C116" s="44"/>
      <c r="D116" s="44"/>
      <c r="E116" s="44"/>
      <c r="F116" s="44"/>
    </row>
    <row r="117" spans="3:6">
      <c r="C117" s="44"/>
      <c r="D117" s="44"/>
      <c r="E117" s="44"/>
      <c r="F117" s="44"/>
    </row>
    <row r="118" spans="3:6">
      <c r="C118" s="44"/>
      <c r="D118" s="44"/>
      <c r="E118" s="44"/>
      <c r="F118" s="44"/>
    </row>
    <row r="119" spans="3:6">
      <c r="C119" s="44"/>
      <c r="D119" s="44"/>
      <c r="E119" s="44"/>
      <c r="F119" s="44"/>
    </row>
    <row r="120" spans="3:6">
      <c r="C120" s="44"/>
      <c r="D120" s="44"/>
      <c r="E120" s="44"/>
      <c r="F120" s="44"/>
    </row>
    <row r="121" spans="3:6">
      <c r="C121" s="44"/>
      <c r="D121" s="44"/>
      <c r="E121" s="44"/>
      <c r="F121" s="44"/>
    </row>
    <row r="122" spans="3:6">
      <c r="C122" s="44"/>
      <c r="D122" s="44"/>
      <c r="E122" s="44"/>
      <c r="F122" s="44"/>
    </row>
    <row r="123" spans="3:6">
      <c r="C123" s="44"/>
      <c r="D123" s="44"/>
      <c r="E123" s="44"/>
      <c r="F123" s="44"/>
    </row>
    <row r="124" spans="3:6">
      <c r="C124" s="44"/>
      <c r="D124" s="44"/>
      <c r="E124" s="44"/>
      <c r="F124" s="44"/>
    </row>
    <row r="125" spans="3:6">
      <c r="C125" s="44"/>
      <c r="D125" s="44"/>
      <c r="E125" s="44"/>
      <c r="F125" s="44"/>
    </row>
    <row r="126" spans="3:6">
      <c r="C126" s="44"/>
      <c r="D126" s="44"/>
      <c r="E126" s="44"/>
      <c r="F126" s="44"/>
    </row>
    <row r="127" spans="3:6">
      <c r="C127" s="44"/>
      <c r="D127" s="44"/>
      <c r="E127" s="44"/>
      <c r="F127" s="44"/>
    </row>
    <row r="128" spans="3:6">
      <c r="C128" s="44"/>
      <c r="D128" s="44"/>
      <c r="E128" s="44"/>
      <c r="F128" s="44"/>
    </row>
    <row r="129" spans="3:6">
      <c r="C129" s="44"/>
      <c r="D129" s="44"/>
      <c r="E129" s="44"/>
      <c r="F129" s="44"/>
    </row>
    <row r="130" spans="3:6">
      <c r="C130" s="44"/>
      <c r="D130" s="44"/>
      <c r="E130" s="44"/>
      <c r="F130" s="44"/>
    </row>
    <row r="131" spans="3:6">
      <c r="C131" s="44"/>
      <c r="D131" s="44"/>
      <c r="E131" s="44"/>
      <c r="F131" s="44"/>
    </row>
    <row r="132" spans="3:6">
      <c r="C132" s="44"/>
      <c r="D132" s="44"/>
      <c r="E132" s="44"/>
      <c r="F132" s="44"/>
    </row>
  </sheetData>
  <mergeCells count="5">
    <mergeCell ref="C2:D3"/>
    <mergeCell ref="B62:D62"/>
    <mergeCell ref="E2:F3"/>
    <mergeCell ref="A2:A4"/>
    <mergeCell ref="B2:B4"/>
  </mergeCells>
  <phoneticPr fontId="4" type="noConversion"/>
  <pageMargins left="0.26" right="0.2" top="0.46" bottom="0.37" header="0.37" footer="0.3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workbookViewId="0">
      <selection activeCell="E27" sqref="E27:F27"/>
    </sheetView>
  </sheetViews>
  <sheetFormatPr defaultRowHeight="12.75"/>
  <cols>
    <col min="1" max="1" width="60.5" customWidth="1"/>
    <col min="2" max="2" width="7" customWidth="1"/>
    <col min="3" max="3" width="13.83203125" customWidth="1"/>
    <col min="4" max="4" width="13.6640625" customWidth="1"/>
    <col min="5" max="5" width="14" customWidth="1"/>
    <col min="6" max="6" width="13.83203125" customWidth="1"/>
  </cols>
  <sheetData>
    <row r="1" spans="1:6" ht="23.1" customHeight="1">
      <c r="A1" s="246" t="s">
        <v>770</v>
      </c>
      <c r="B1" s="245" t="s">
        <v>570</v>
      </c>
      <c r="C1" s="270"/>
      <c r="D1" s="270"/>
      <c r="E1" s="270"/>
      <c r="F1" s="270"/>
    </row>
    <row r="2" spans="1:6" ht="23.1" customHeight="1">
      <c r="A2" s="246" t="s">
        <v>774</v>
      </c>
      <c r="B2" s="245" t="s">
        <v>571</v>
      </c>
      <c r="C2" s="290">
        <f>м1!C27-м2!C1</f>
        <v>50514.9</v>
      </c>
      <c r="D2" s="290"/>
      <c r="E2" s="290">
        <f>м1!E27-м2!E1</f>
        <v>45626.000000000007</v>
      </c>
      <c r="F2" s="290"/>
    </row>
    <row r="3" spans="1:6" ht="23.1" customHeight="1">
      <c r="A3" s="246" t="s">
        <v>417</v>
      </c>
      <c r="B3" s="245" t="s">
        <v>572</v>
      </c>
      <c r="C3" s="290" t="s">
        <v>775</v>
      </c>
      <c r="D3" s="290"/>
      <c r="E3" s="290" t="s">
        <v>775</v>
      </c>
      <c r="F3" s="290"/>
    </row>
    <row r="4" spans="1:6" ht="23.1" customHeight="1">
      <c r="A4" s="246" t="s">
        <v>418</v>
      </c>
      <c r="B4" s="245" t="s">
        <v>573</v>
      </c>
      <c r="C4" s="290" t="s">
        <v>775</v>
      </c>
      <c r="D4" s="290">
        <v>44511.1</v>
      </c>
      <c r="E4" s="290" t="s">
        <v>775</v>
      </c>
      <c r="F4" s="290">
        <v>42428.2</v>
      </c>
    </row>
    <row r="5" spans="1:6" ht="23.1" customHeight="1">
      <c r="A5" s="246" t="s">
        <v>419</v>
      </c>
      <c r="B5" s="245" t="s">
        <v>574</v>
      </c>
      <c r="C5" s="290">
        <f>C2-D4</f>
        <v>6003.8000000000029</v>
      </c>
      <c r="D5" s="290"/>
      <c r="E5" s="290">
        <f>E2-F4</f>
        <v>3197.8000000000102</v>
      </c>
      <c r="F5" s="290"/>
    </row>
    <row r="6" spans="1:6" ht="11.25" customHeight="1">
      <c r="A6" s="51"/>
      <c r="B6" s="52"/>
      <c r="C6" s="53"/>
      <c r="D6" s="53"/>
      <c r="E6" s="53"/>
      <c r="F6" s="53"/>
    </row>
    <row r="7" spans="1:6" ht="15.75">
      <c r="A7" s="389" t="s">
        <v>420</v>
      </c>
      <c r="B7" s="389"/>
      <c r="C7" s="389"/>
      <c r="D7" s="389"/>
      <c r="E7" s="389"/>
      <c r="F7" s="389"/>
    </row>
    <row r="8" spans="1:6" ht="15.75">
      <c r="A8" s="389" t="s">
        <v>421</v>
      </c>
      <c r="B8" s="389"/>
      <c r="C8" s="389"/>
      <c r="D8" s="389"/>
      <c r="E8" s="389"/>
      <c r="F8" s="389"/>
    </row>
    <row r="9" spans="1:6" ht="9" customHeight="1">
      <c r="A9" s="231"/>
      <c r="B9" s="231"/>
      <c r="C9" s="231"/>
      <c r="D9" s="231"/>
      <c r="E9" s="231"/>
      <c r="F9" s="231"/>
    </row>
    <row r="10" spans="1:6" ht="65.25" customHeight="1">
      <c r="A10" s="249" t="s">
        <v>422</v>
      </c>
      <c r="B10" s="250" t="s">
        <v>250</v>
      </c>
      <c r="C10" s="390" t="s">
        <v>776</v>
      </c>
      <c r="D10" s="391"/>
      <c r="E10" s="390" t="s">
        <v>777</v>
      </c>
      <c r="F10" s="391"/>
    </row>
    <row r="11" spans="1:6" ht="23.1" customHeight="1">
      <c r="A11" s="251" t="s">
        <v>778</v>
      </c>
      <c r="B11" s="240" t="s">
        <v>577</v>
      </c>
      <c r="C11" s="383"/>
      <c r="D11" s="384"/>
      <c r="E11" s="383"/>
      <c r="F11" s="384"/>
    </row>
    <row r="12" spans="1:6" ht="23.1" customHeight="1">
      <c r="A12" s="251" t="s">
        <v>581</v>
      </c>
      <c r="B12" s="240">
        <v>290</v>
      </c>
      <c r="C12" s="383">
        <v>909.4</v>
      </c>
      <c r="D12" s="384"/>
      <c r="E12" s="383">
        <v>0</v>
      </c>
      <c r="F12" s="384"/>
    </row>
    <row r="13" spans="1:6" ht="47.25" customHeight="1">
      <c r="A13" s="251" t="s">
        <v>779</v>
      </c>
      <c r="B13" s="240">
        <v>291</v>
      </c>
      <c r="C13" s="383">
        <v>330.7</v>
      </c>
      <c r="D13" s="384"/>
      <c r="E13" s="383">
        <v>0</v>
      </c>
      <c r="F13" s="384"/>
    </row>
    <row r="14" spans="1:6" ht="34.5" customHeight="1">
      <c r="A14" s="251" t="s">
        <v>2</v>
      </c>
      <c r="B14" s="247">
        <v>300</v>
      </c>
      <c r="C14" s="383"/>
      <c r="D14" s="384"/>
      <c r="E14" s="383"/>
      <c r="F14" s="384"/>
    </row>
    <row r="15" spans="1:6" ht="23.1" customHeight="1">
      <c r="A15" s="251" t="s">
        <v>582</v>
      </c>
      <c r="B15" s="247">
        <v>310</v>
      </c>
      <c r="C15" s="383"/>
      <c r="D15" s="384"/>
      <c r="E15" s="383"/>
      <c r="F15" s="384"/>
    </row>
    <row r="16" spans="1:6" ht="23.1" customHeight="1">
      <c r="A16" s="251" t="s">
        <v>780</v>
      </c>
      <c r="B16" s="247">
        <v>320</v>
      </c>
      <c r="C16" s="383"/>
      <c r="D16" s="384"/>
      <c r="E16" s="383"/>
      <c r="F16" s="384"/>
    </row>
    <row r="17" spans="1:8" ht="23.1" customHeight="1">
      <c r="A17" s="251" t="s">
        <v>423</v>
      </c>
      <c r="B17" s="247">
        <v>330</v>
      </c>
      <c r="C17" s="383"/>
      <c r="D17" s="384"/>
      <c r="E17" s="383"/>
      <c r="F17" s="384"/>
    </row>
    <row r="18" spans="1:8" ht="23.1" customHeight="1">
      <c r="A18" s="251" t="s">
        <v>424</v>
      </c>
      <c r="B18" s="247">
        <v>340</v>
      </c>
      <c r="C18" s="383"/>
      <c r="D18" s="384"/>
      <c r="E18" s="383"/>
      <c r="F18" s="384"/>
    </row>
    <row r="19" spans="1:8" ht="23.1" customHeight="1">
      <c r="A19" s="251" t="s">
        <v>785</v>
      </c>
      <c r="B19" s="247">
        <v>350</v>
      </c>
      <c r="C19" s="383"/>
      <c r="D19" s="384"/>
      <c r="E19" s="383"/>
      <c r="F19" s="384"/>
    </row>
    <row r="20" spans="1:8" ht="23.1" customHeight="1">
      <c r="A20" s="252" t="s">
        <v>583</v>
      </c>
      <c r="B20" s="247">
        <v>360</v>
      </c>
      <c r="C20" s="383"/>
      <c r="D20" s="384"/>
      <c r="E20" s="383"/>
      <c r="F20" s="384"/>
    </row>
    <row r="21" spans="1:8" ht="23.1" customHeight="1">
      <c r="A21" s="251" t="s">
        <v>781</v>
      </c>
      <c r="B21" s="247">
        <v>370</v>
      </c>
      <c r="C21" s="383"/>
      <c r="D21" s="384"/>
      <c r="E21" s="383"/>
      <c r="F21" s="384"/>
    </row>
    <row r="22" spans="1:8" ht="23.1" customHeight="1">
      <c r="A22" s="251" t="s">
        <v>782</v>
      </c>
      <c r="B22" s="247">
        <v>380</v>
      </c>
      <c r="C22" s="383"/>
      <c r="D22" s="384"/>
      <c r="E22" s="383"/>
      <c r="F22" s="384"/>
    </row>
    <row r="23" spans="1:8" ht="23.1" customHeight="1">
      <c r="A23" s="251" t="s">
        <v>783</v>
      </c>
      <c r="B23" s="247">
        <v>390</v>
      </c>
      <c r="C23" s="383"/>
      <c r="D23" s="384"/>
      <c r="E23" s="383"/>
      <c r="F23" s="384"/>
    </row>
    <row r="24" spans="1:8" ht="23.1" customHeight="1">
      <c r="A24" s="251" t="s">
        <v>784</v>
      </c>
      <c r="B24" s="247">
        <v>400</v>
      </c>
      <c r="C24" s="383"/>
      <c r="D24" s="384"/>
      <c r="E24" s="383"/>
      <c r="F24" s="384"/>
    </row>
    <row r="25" spans="1:8" ht="23.1" customHeight="1">
      <c r="A25" s="251" t="s">
        <v>584</v>
      </c>
      <c r="B25" s="247">
        <v>410</v>
      </c>
      <c r="C25" s="383">
        <v>1231.0999999999999</v>
      </c>
      <c r="D25" s="384"/>
      <c r="E25" s="383">
        <v>1502.4</v>
      </c>
      <c r="F25" s="384"/>
    </row>
    <row r="26" spans="1:8" ht="28.5" customHeight="1">
      <c r="A26" s="251" t="s">
        <v>585</v>
      </c>
      <c r="B26" s="247">
        <v>420</v>
      </c>
      <c r="C26" s="383">
        <v>1406.9</v>
      </c>
      <c r="D26" s="384"/>
      <c r="E26" s="383">
        <v>1753.6</v>
      </c>
      <c r="F26" s="384"/>
    </row>
    <row r="27" spans="1:8" ht="23.1" customHeight="1">
      <c r="A27" s="251" t="s">
        <v>586</v>
      </c>
      <c r="B27" s="247">
        <v>430</v>
      </c>
      <c r="C27" s="383">
        <v>439.7</v>
      </c>
      <c r="D27" s="384"/>
      <c r="E27" s="383">
        <v>536.6</v>
      </c>
      <c r="F27" s="384"/>
    </row>
    <row r="28" spans="1:8" ht="23.1" customHeight="1">
      <c r="A28" s="251" t="s">
        <v>587</v>
      </c>
      <c r="B28" s="247">
        <v>440</v>
      </c>
      <c r="C28" s="383">
        <v>6672.1</v>
      </c>
      <c r="D28" s="384"/>
      <c r="E28" s="383">
        <v>4021.3</v>
      </c>
      <c r="F28" s="384"/>
    </row>
    <row r="29" spans="1:8" ht="23.1" customHeight="1">
      <c r="A29" s="251" t="s">
        <v>588</v>
      </c>
      <c r="B29" s="247">
        <v>450</v>
      </c>
      <c r="C29" s="383"/>
      <c r="D29" s="384"/>
      <c r="E29" s="383"/>
      <c r="F29" s="384"/>
    </row>
    <row r="30" spans="1:8" ht="21" customHeight="1">
      <c r="A30" s="253" t="s">
        <v>589</v>
      </c>
      <c r="B30" s="248">
        <v>460</v>
      </c>
      <c r="C30" s="383">
        <v>42428.2</v>
      </c>
      <c r="D30" s="384"/>
      <c r="E30" s="383">
        <v>44700</v>
      </c>
      <c r="F30" s="384"/>
      <c r="H30" s="304"/>
    </row>
    <row r="31" spans="1:8" ht="23.1" customHeight="1">
      <c r="A31" s="251" t="s">
        <v>0</v>
      </c>
      <c r="B31" s="261">
        <v>470</v>
      </c>
      <c r="C31" s="387"/>
      <c r="D31" s="388"/>
      <c r="E31" s="387"/>
      <c r="F31" s="388"/>
    </row>
    <row r="32" spans="1:8" ht="36" customHeight="1">
      <c r="A32" s="254" t="s">
        <v>1</v>
      </c>
      <c r="B32" s="247">
        <v>480</v>
      </c>
      <c r="C32" s="385">
        <f>SUM(C12:C31)</f>
        <v>53418.1</v>
      </c>
      <c r="D32" s="386"/>
      <c r="E32" s="385">
        <f>SUM(E12:E31)</f>
        <v>52513.9</v>
      </c>
      <c r="F32" s="386"/>
    </row>
    <row r="33" spans="1:7">
      <c r="A33" s="47"/>
      <c r="E33" s="382" t="s">
        <v>590</v>
      </c>
      <c r="F33" s="382"/>
      <c r="G33" s="382"/>
    </row>
    <row r="34" spans="1:7">
      <c r="C34" s="44"/>
      <c r="F34" s="54"/>
      <c r="G34" s="54"/>
    </row>
    <row r="35" spans="1:7">
      <c r="B35" s="23"/>
      <c r="C35" s="23"/>
      <c r="D35" s="23"/>
      <c r="E35" s="44"/>
      <c r="F35" s="44"/>
    </row>
  </sheetData>
  <mergeCells count="49">
    <mergeCell ref="E22:F22"/>
    <mergeCell ref="C16:D16"/>
    <mergeCell ref="C18:D18"/>
    <mergeCell ref="E20:F20"/>
    <mergeCell ref="C22:D22"/>
    <mergeCell ref="E19:F19"/>
    <mergeCell ref="E15:F15"/>
    <mergeCell ref="E16:F16"/>
    <mergeCell ref="E17:F17"/>
    <mergeCell ref="C21:D21"/>
    <mergeCell ref="C20:D20"/>
    <mergeCell ref="C19:D19"/>
    <mergeCell ref="C17:D17"/>
    <mergeCell ref="E18:F18"/>
    <mergeCell ref="C15:D15"/>
    <mergeCell ref="E21:F21"/>
    <mergeCell ref="A7:F7"/>
    <mergeCell ref="C10:D10"/>
    <mergeCell ref="E10:F10"/>
    <mergeCell ref="E11:F11"/>
    <mergeCell ref="A8:F8"/>
    <mergeCell ref="C11:D11"/>
    <mergeCell ref="E31:F31"/>
    <mergeCell ref="E30:F30"/>
    <mergeCell ref="C29:D29"/>
    <mergeCell ref="E29:F29"/>
    <mergeCell ref="C23:D23"/>
    <mergeCell ref="E26:F26"/>
    <mergeCell ref="E25:F25"/>
    <mergeCell ref="C25:D25"/>
    <mergeCell ref="C26:D26"/>
    <mergeCell ref="E23:F23"/>
    <mergeCell ref="C24:D24"/>
    <mergeCell ref="E33:G33"/>
    <mergeCell ref="C12:D12"/>
    <mergeCell ref="C13:D13"/>
    <mergeCell ref="C14:D14"/>
    <mergeCell ref="E12:F12"/>
    <mergeCell ref="E13:F13"/>
    <mergeCell ref="E14:F14"/>
    <mergeCell ref="C27:D27"/>
    <mergeCell ref="E27:F27"/>
    <mergeCell ref="E32:F32"/>
    <mergeCell ref="C32:D32"/>
    <mergeCell ref="E24:F24"/>
    <mergeCell ref="E28:F28"/>
    <mergeCell ref="C30:D30"/>
    <mergeCell ref="C28:D28"/>
    <mergeCell ref="C31:D31"/>
  </mergeCells>
  <phoneticPr fontId="4" type="noConversion"/>
  <pageMargins left="0.23622047244094491" right="0.19685039370078741" top="0.56000000000000005" bottom="0.23622047244094491" header="0.31496062992125984" footer="0.31496062992125984"/>
  <pageSetup paperSize="9" scale="90" orientation="portrait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3"/>
  <sheetViews>
    <sheetView workbookViewId="0">
      <selection activeCell="E39" sqref="E39"/>
    </sheetView>
  </sheetViews>
  <sheetFormatPr defaultRowHeight="12.75"/>
  <cols>
    <col min="1" max="1" width="4.6640625" customWidth="1"/>
    <col min="2" max="2" width="1" hidden="1" customWidth="1"/>
    <col min="3" max="3" width="41.1640625" customWidth="1"/>
    <col min="4" max="4" width="14.6640625" customWidth="1"/>
    <col min="5" max="5" width="15.33203125" customWidth="1"/>
    <col min="6" max="6" width="16.6640625" customWidth="1"/>
    <col min="7" max="7" width="13.83203125" customWidth="1"/>
    <col min="8" max="8" width="15" customWidth="1"/>
    <col min="9" max="9" width="15.83203125" customWidth="1"/>
    <col min="10" max="10" width="13.5" customWidth="1"/>
    <col min="11" max="11" width="16.5" customWidth="1"/>
  </cols>
  <sheetData>
    <row r="1" spans="1:11" ht="17.25" customHeight="1">
      <c r="A1" s="55"/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0.5" customHeight="1">
      <c r="A2" s="55" t="s">
        <v>3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ht="11.25" customHeight="1">
      <c r="A3" s="55" t="s">
        <v>406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 ht="8.25" customHeight="1">
      <c r="A4" s="55"/>
      <c r="C4" s="255" t="s">
        <v>9</v>
      </c>
      <c r="D4" s="256" t="s">
        <v>4</v>
      </c>
      <c r="F4" s="255"/>
      <c r="G4" s="185"/>
      <c r="H4" s="185"/>
      <c r="I4" s="185"/>
      <c r="J4" s="185"/>
      <c r="K4" s="185"/>
    </row>
    <row r="5" spans="1:11" ht="5.25" customHeight="1">
      <c r="A5" s="55"/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 ht="10.5" customHeight="1">
      <c r="A6" s="55" t="s">
        <v>5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</row>
    <row r="7" spans="1:11" ht="10.5" customHeight="1">
      <c r="A7" s="55" t="s">
        <v>19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</row>
    <row r="8" spans="1:11" ht="12" customHeight="1">
      <c r="A8" s="55" t="s">
        <v>20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</row>
    <row r="9" spans="1:11" ht="12.75" customHeight="1">
      <c r="A9" s="55" t="s">
        <v>6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</row>
    <row r="10" spans="1:11" ht="12" customHeight="1">
      <c r="A10" s="301" t="s">
        <v>575</v>
      </c>
      <c r="B10" s="302"/>
      <c r="C10" s="302"/>
      <c r="D10" s="185"/>
      <c r="E10" s="185"/>
      <c r="F10" s="185"/>
      <c r="G10" s="185"/>
      <c r="H10" s="185"/>
      <c r="I10" s="185"/>
      <c r="J10" s="185"/>
      <c r="K10" s="185"/>
    </row>
    <row r="11" spans="1:11" ht="10.5" customHeight="1">
      <c r="A11" s="55" t="s">
        <v>7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</row>
    <row r="12" spans="1:11" ht="10.5" customHeight="1">
      <c r="A12" s="55"/>
      <c r="B12" s="185"/>
      <c r="C12" s="185"/>
      <c r="D12" s="185"/>
      <c r="E12" s="185"/>
      <c r="F12" s="185"/>
      <c r="G12" s="185"/>
      <c r="H12" s="185"/>
      <c r="I12" s="185"/>
      <c r="J12" s="185"/>
      <c r="K12" s="185"/>
    </row>
    <row r="13" spans="1:11" ht="17.25" customHeight="1">
      <c r="A13" s="55"/>
      <c r="B13" s="405" t="s">
        <v>13</v>
      </c>
      <c r="C13" s="405"/>
      <c r="D13" s="405"/>
      <c r="E13" s="405"/>
      <c r="F13" s="405"/>
      <c r="G13" s="405"/>
      <c r="H13" s="405"/>
      <c r="I13" s="405"/>
      <c r="J13" s="405"/>
      <c r="K13" s="185"/>
    </row>
    <row r="14" spans="1:11" ht="25.5" customHeight="1">
      <c r="A14" s="27"/>
      <c r="B14" s="392" t="s">
        <v>425</v>
      </c>
      <c r="C14" s="392"/>
      <c r="D14" s="392"/>
      <c r="E14" s="392"/>
      <c r="F14" s="392"/>
      <c r="G14" s="392"/>
      <c r="H14" s="392"/>
      <c r="I14" s="392"/>
      <c r="J14" s="392"/>
      <c r="K14" s="186"/>
    </row>
    <row r="15" spans="1:11" ht="15.75">
      <c r="A15" s="56"/>
      <c r="B15" s="393" t="s">
        <v>60</v>
      </c>
      <c r="C15" s="393"/>
      <c r="D15" s="393"/>
      <c r="E15" s="393"/>
      <c r="F15" s="393"/>
      <c r="G15" s="393"/>
      <c r="H15" s="393"/>
      <c r="I15" s="393"/>
      <c r="J15" s="393"/>
      <c r="K15" s="57"/>
    </row>
    <row r="16" spans="1:11" ht="9" customHeight="1">
      <c r="A16" s="56"/>
      <c r="K16" s="57"/>
    </row>
    <row r="17" spans="1:11" ht="40.5" customHeight="1">
      <c r="A17" s="397" t="s">
        <v>10</v>
      </c>
      <c r="B17" s="399" t="s">
        <v>15</v>
      </c>
      <c r="C17" s="400"/>
      <c r="D17" s="406" t="s">
        <v>11</v>
      </c>
      <c r="E17" s="407"/>
      <c r="F17" s="406" t="s">
        <v>12</v>
      </c>
      <c r="G17" s="407"/>
      <c r="H17" s="406" t="s">
        <v>14</v>
      </c>
      <c r="I17" s="407"/>
      <c r="J17" s="406" t="s">
        <v>12</v>
      </c>
      <c r="K17" s="407"/>
    </row>
    <row r="18" spans="1:11" ht="30" customHeight="1">
      <c r="A18" s="398"/>
      <c r="B18" s="401"/>
      <c r="C18" s="402"/>
      <c r="D18" s="271" t="s">
        <v>21</v>
      </c>
      <c r="E18" s="271" t="s">
        <v>22</v>
      </c>
      <c r="F18" s="257"/>
      <c r="G18" s="257"/>
      <c r="H18" s="257"/>
      <c r="I18" s="257"/>
      <c r="J18" s="257"/>
      <c r="K18" s="257"/>
    </row>
    <row r="19" spans="1:11" ht="15.75" customHeight="1">
      <c r="A19" s="58">
        <v>1</v>
      </c>
      <c r="B19" s="403">
        <v>2</v>
      </c>
      <c r="C19" s="404"/>
      <c r="D19" s="58">
        <v>3</v>
      </c>
      <c r="E19" s="59" t="s">
        <v>427</v>
      </c>
      <c r="F19" s="59" t="s">
        <v>430</v>
      </c>
      <c r="G19" s="58">
        <v>6</v>
      </c>
      <c r="H19" s="58">
        <v>7</v>
      </c>
      <c r="I19" s="58">
        <v>8</v>
      </c>
      <c r="J19" s="58">
        <v>9</v>
      </c>
      <c r="K19" s="58">
        <v>10</v>
      </c>
    </row>
    <row r="20" spans="1:11" ht="13.5" customHeight="1">
      <c r="A20" s="60">
        <v>1</v>
      </c>
      <c r="B20" s="325"/>
      <c r="C20" s="326" t="s">
        <v>431</v>
      </c>
      <c r="D20" s="328"/>
      <c r="E20" s="329">
        <v>2749.7</v>
      </c>
      <c r="F20" s="61"/>
      <c r="G20" s="61"/>
      <c r="H20" s="61"/>
      <c r="I20" s="61"/>
      <c r="J20" s="61"/>
      <c r="K20" s="61"/>
    </row>
    <row r="21" spans="1:11" ht="13.5" customHeight="1">
      <c r="A21" s="60">
        <v>2</v>
      </c>
      <c r="B21" s="322"/>
      <c r="C21" s="327" t="s">
        <v>432</v>
      </c>
      <c r="D21" s="328"/>
      <c r="E21" s="329">
        <v>719.5</v>
      </c>
      <c r="F21" s="61"/>
      <c r="G21" s="61"/>
      <c r="H21" s="61"/>
      <c r="I21" s="61"/>
      <c r="J21" s="61"/>
      <c r="K21" s="61"/>
    </row>
    <row r="22" spans="1:11" ht="13.5" customHeight="1">
      <c r="A22" s="60">
        <v>3</v>
      </c>
      <c r="B22" s="323"/>
      <c r="C22" s="327" t="s">
        <v>433</v>
      </c>
      <c r="D22" s="331"/>
      <c r="E22" s="329">
        <v>4582.6000000000004</v>
      </c>
      <c r="F22" s="61"/>
      <c r="G22" s="61"/>
      <c r="H22" s="61"/>
      <c r="I22" s="61"/>
      <c r="J22" s="61"/>
      <c r="K22" s="61"/>
    </row>
    <row r="23" spans="1:11" ht="13.5" customHeight="1">
      <c r="A23" s="60">
        <v>4</v>
      </c>
      <c r="B23" s="321"/>
      <c r="C23" s="327" t="s">
        <v>434</v>
      </c>
      <c r="D23" s="331"/>
      <c r="E23" s="329">
        <v>592.20000000000005</v>
      </c>
      <c r="F23" s="61"/>
      <c r="G23" s="61"/>
      <c r="H23" s="61"/>
      <c r="I23" s="61"/>
      <c r="J23" s="61"/>
      <c r="K23" s="61"/>
    </row>
    <row r="24" spans="1:11" ht="13.5" customHeight="1">
      <c r="A24" s="60">
        <v>5</v>
      </c>
      <c r="B24" s="323"/>
      <c r="C24" s="327" t="s">
        <v>435</v>
      </c>
      <c r="D24" s="331"/>
      <c r="E24" s="330">
        <v>810.6</v>
      </c>
      <c r="F24" s="62"/>
      <c r="G24" s="62"/>
      <c r="H24" s="62"/>
      <c r="I24" s="62"/>
      <c r="J24" s="62"/>
      <c r="K24" s="62"/>
    </row>
    <row r="25" spans="1:11" ht="13.5" customHeight="1">
      <c r="A25" s="60">
        <v>6</v>
      </c>
      <c r="B25" s="323"/>
      <c r="C25" s="334" t="s">
        <v>351</v>
      </c>
      <c r="D25" s="335"/>
      <c r="E25" s="330">
        <v>846.4</v>
      </c>
      <c r="F25" s="62"/>
      <c r="G25" s="62"/>
      <c r="H25" s="62"/>
      <c r="I25" s="62"/>
      <c r="J25" s="62"/>
      <c r="K25" s="62"/>
    </row>
    <row r="26" spans="1:11" ht="13.5" customHeight="1">
      <c r="A26" s="60">
        <v>7</v>
      </c>
      <c r="B26" s="324"/>
      <c r="C26" s="335" t="s">
        <v>352</v>
      </c>
      <c r="D26" s="335"/>
      <c r="E26" s="330">
        <v>484.9</v>
      </c>
      <c r="F26" s="62"/>
      <c r="G26" s="62"/>
      <c r="H26" s="62"/>
      <c r="I26" s="62"/>
      <c r="J26" s="62"/>
      <c r="K26" s="62"/>
    </row>
    <row r="27" spans="1:11" ht="13.5" customHeight="1">
      <c r="A27" s="60">
        <v>8</v>
      </c>
      <c r="B27" s="323"/>
      <c r="C27" s="335" t="s">
        <v>353</v>
      </c>
      <c r="D27" s="335"/>
      <c r="E27" s="330">
        <v>1884</v>
      </c>
      <c r="F27" s="62"/>
      <c r="G27" s="62"/>
      <c r="H27" s="62"/>
      <c r="I27" s="62"/>
      <c r="J27" s="62"/>
      <c r="K27" s="62"/>
    </row>
    <row r="28" spans="1:11" ht="13.5" customHeight="1">
      <c r="A28" s="60">
        <v>9</v>
      </c>
      <c r="B28" s="321"/>
      <c r="C28" s="335" t="s">
        <v>354</v>
      </c>
      <c r="D28" s="335"/>
      <c r="E28" s="330">
        <v>1256.4000000000001</v>
      </c>
      <c r="F28" s="62"/>
      <c r="G28" s="62"/>
      <c r="H28" s="62"/>
      <c r="I28" s="62"/>
      <c r="J28" s="62"/>
      <c r="K28" s="62"/>
    </row>
    <row r="29" spans="1:11" ht="13.5" customHeight="1">
      <c r="A29" s="60">
        <v>10</v>
      </c>
      <c r="B29" s="324"/>
      <c r="C29" s="335" t="s">
        <v>359</v>
      </c>
      <c r="D29" s="335"/>
      <c r="E29" s="330">
        <v>3935.8</v>
      </c>
      <c r="F29" s="62"/>
      <c r="G29" s="62"/>
      <c r="H29" s="62"/>
      <c r="I29" s="62"/>
      <c r="J29" s="62"/>
      <c r="K29" s="62"/>
    </row>
    <row r="30" spans="1:11" ht="15.75">
      <c r="A30" s="60"/>
      <c r="B30" s="324"/>
      <c r="C30" s="335" t="s">
        <v>355</v>
      </c>
      <c r="D30" s="336">
        <v>3580</v>
      </c>
      <c r="E30" s="330"/>
      <c r="F30" s="62"/>
      <c r="G30" s="62"/>
      <c r="H30" s="62"/>
      <c r="I30" s="62"/>
      <c r="J30" s="62"/>
      <c r="K30" s="62"/>
    </row>
    <row r="31" spans="1:11" ht="15.75">
      <c r="A31" s="60"/>
      <c r="B31" s="324"/>
      <c r="C31" s="335" t="s">
        <v>356</v>
      </c>
      <c r="D31" s="335">
        <v>24931.8</v>
      </c>
      <c r="E31" s="330"/>
      <c r="F31" s="62"/>
      <c r="G31" s="62"/>
      <c r="H31" s="62"/>
      <c r="I31" s="62"/>
      <c r="J31" s="62"/>
      <c r="K31" s="62"/>
    </row>
    <row r="32" spans="1:11" ht="15.75">
      <c r="A32" s="60"/>
      <c r="B32" s="324"/>
      <c r="C32" s="335" t="s">
        <v>357</v>
      </c>
      <c r="D32" s="335">
        <v>14795.7</v>
      </c>
      <c r="E32" s="330"/>
      <c r="F32" s="62"/>
      <c r="G32" s="62"/>
      <c r="H32" s="62"/>
      <c r="I32" s="62"/>
      <c r="J32" s="62"/>
      <c r="K32" s="62"/>
    </row>
    <row r="33" spans="1:11" ht="15.75">
      <c r="A33" s="60"/>
      <c r="B33" s="321"/>
      <c r="C33" s="335" t="s">
        <v>358</v>
      </c>
      <c r="D33" s="335">
        <v>8846.2999999999993</v>
      </c>
      <c r="E33" s="330"/>
      <c r="F33" s="62"/>
      <c r="G33" s="62"/>
      <c r="H33" s="62"/>
      <c r="I33" s="62"/>
      <c r="J33" s="62"/>
      <c r="K33" s="62"/>
    </row>
    <row r="34" spans="1:11" ht="15.75">
      <c r="A34" s="60"/>
      <c r="B34" s="324"/>
      <c r="C34" s="310"/>
      <c r="D34" s="331"/>
      <c r="E34" s="330"/>
      <c r="F34" s="17"/>
      <c r="G34" s="62"/>
      <c r="H34" s="62"/>
      <c r="I34" s="62"/>
      <c r="J34" s="62"/>
      <c r="K34" s="62"/>
    </row>
    <row r="35" spans="1:11" ht="15.75">
      <c r="A35" s="60"/>
      <c r="B35" s="394"/>
      <c r="C35" s="395"/>
      <c r="D35" s="331"/>
      <c r="E35" s="330"/>
      <c r="F35" s="17"/>
      <c r="G35" s="17"/>
      <c r="H35" s="17"/>
      <c r="I35" s="17"/>
      <c r="J35" s="63"/>
      <c r="K35" s="63"/>
    </row>
    <row r="36" spans="1:11" ht="15.75">
      <c r="A36" s="60"/>
      <c r="B36" s="396"/>
      <c r="C36" s="396"/>
      <c r="D36" s="331"/>
      <c r="E36" s="330"/>
      <c r="F36" s="17"/>
      <c r="G36" s="17"/>
      <c r="H36" s="17"/>
      <c r="I36" s="17"/>
      <c r="J36" s="17"/>
      <c r="K36" s="17"/>
    </row>
    <row r="37" spans="1:11" ht="15.75" customHeight="1">
      <c r="A37" s="17"/>
      <c r="B37" s="17"/>
      <c r="C37" s="17"/>
      <c r="D37" s="333"/>
      <c r="E37" s="332"/>
      <c r="F37" s="17"/>
      <c r="G37" s="17"/>
      <c r="H37" s="17"/>
      <c r="I37" s="17"/>
      <c r="J37" s="17"/>
      <c r="K37" s="17"/>
    </row>
    <row r="38" spans="1:11" ht="23.25" customHeight="1">
      <c r="A38" s="17"/>
      <c r="B38" s="17"/>
      <c r="C38" s="292" t="s">
        <v>642</v>
      </c>
      <c r="D38" s="293">
        <f>SUM(D20:D37)</f>
        <v>52153.8</v>
      </c>
      <c r="E38" s="293">
        <f>SUM(E20:E37)</f>
        <v>17862.099999999999</v>
      </c>
      <c r="F38" s="292"/>
      <c r="G38" s="292"/>
      <c r="H38" s="292"/>
      <c r="I38" s="292"/>
      <c r="J38" s="292"/>
      <c r="K38" s="17"/>
    </row>
    <row r="39" spans="1:11">
      <c r="C39" s="259"/>
      <c r="D39" s="258"/>
      <c r="E39" s="258"/>
      <c r="F39" s="258"/>
      <c r="G39" s="258"/>
      <c r="H39" s="260"/>
      <c r="I39" s="258"/>
      <c r="J39" s="258"/>
    </row>
    <row r="42" spans="1:11">
      <c r="C42" s="258" t="s">
        <v>16</v>
      </c>
      <c r="D42" s="258"/>
      <c r="E42" s="258"/>
      <c r="F42" s="258"/>
      <c r="G42" s="258"/>
      <c r="H42" s="258" t="s">
        <v>18</v>
      </c>
      <c r="I42" s="258"/>
      <c r="J42" s="258"/>
    </row>
    <row r="43" spans="1:11">
      <c r="C43" s="259" t="s">
        <v>17</v>
      </c>
      <c r="D43" s="258"/>
      <c r="E43" s="258"/>
      <c r="F43" s="258"/>
      <c r="G43" s="258"/>
      <c r="H43" s="260" t="s">
        <v>23</v>
      </c>
      <c r="I43" s="258"/>
      <c r="J43" s="258"/>
    </row>
  </sheetData>
  <mergeCells count="12">
    <mergeCell ref="B13:J13"/>
    <mergeCell ref="D17:E17"/>
    <mergeCell ref="F17:G17"/>
    <mergeCell ref="H17:I17"/>
    <mergeCell ref="J17:K17"/>
    <mergeCell ref="B14:J14"/>
    <mergeCell ref="B15:J15"/>
    <mergeCell ref="B35:C35"/>
    <mergeCell ref="B36:C36"/>
    <mergeCell ref="A17:A18"/>
    <mergeCell ref="B17:C18"/>
    <mergeCell ref="B19:C19"/>
  </mergeCells>
  <phoneticPr fontId="4" type="noConversion"/>
  <pageMargins left="0.78" right="0.42" top="0.2" bottom="0.2" header="0.2" footer="0.2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H32"/>
  <sheetViews>
    <sheetView topLeftCell="A7" workbookViewId="0">
      <selection activeCell="D17" sqref="D17"/>
    </sheetView>
  </sheetViews>
  <sheetFormatPr defaultRowHeight="12.75"/>
  <cols>
    <col min="1" max="1" width="5.33203125" customWidth="1"/>
    <col min="2" max="2" width="19" customWidth="1"/>
    <col min="3" max="3" width="16" customWidth="1"/>
    <col min="4" max="4" width="14" customWidth="1"/>
    <col min="5" max="5" width="14.1640625" customWidth="1"/>
    <col min="6" max="6" width="13.83203125" customWidth="1"/>
    <col min="7" max="7" width="12.6640625" customWidth="1"/>
    <col min="8" max="8" width="12.1640625" customWidth="1"/>
  </cols>
  <sheetData>
    <row r="3" spans="1:8" ht="56.25" customHeight="1">
      <c r="A3" s="412" t="s">
        <v>233</v>
      </c>
      <c r="B3" s="413"/>
      <c r="C3" s="413"/>
      <c r="D3" s="413"/>
      <c r="E3" s="413"/>
      <c r="F3" s="413"/>
      <c r="G3" s="413"/>
    </row>
    <row r="6" spans="1:8" ht="15.75" customHeight="1">
      <c r="A6" s="410" t="s">
        <v>426</v>
      </c>
      <c r="B6" s="417" t="s">
        <v>226</v>
      </c>
      <c r="C6" s="418"/>
      <c r="D6" s="410" t="s">
        <v>232</v>
      </c>
      <c r="E6" s="414" t="s">
        <v>11</v>
      </c>
      <c r="F6" s="415"/>
      <c r="G6" s="415"/>
      <c r="H6" s="416"/>
    </row>
    <row r="7" spans="1:8" ht="69.75" customHeight="1">
      <c r="A7" s="411"/>
      <c r="B7" s="419"/>
      <c r="C7" s="420"/>
      <c r="D7" s="411"/>
      <c r="E7" s="271" t="s">
        <v>21</v>
      </c>
      <c r="F7" s="271" t="s">
        <v>231</v>
      </c>
      <c r="G7" s="271" t="s">
        <v>22</v>
      </c>
      <c r="H7" s="271" t="s">
        <v>231</v>
      </c>
    </row>
    <row r="8" spans="1:8">
      <c r="A8" s="58">
        <v>1</v>
      </c>
      <c r="B8" s="403">
        <v>2</v>
      </c>
      <c r="C8" s="404"/>
      <c r="D8" s="312"/>
      <c r="E8" s="58">
        <v>3</v>
      </c>
      <c r="F8" s="58"/>
      <c r="G8" s="59" t="s">
        <v>427</v>
      </c>
      <c r="H8" s="17"/>
    </row>
    <row r="9" spans="1:8" ht="15.75">
      <c r="A9" s="273">
        <v>1</v>
      </c>
      <c r="B9" s="421" t="s">
        <v>635</v>
      </c>
      <c r="C9" s="422"/>
      <c r="D9" s="317"/>
      <c r="E9" s="303">
        <v>164680.6</v>
      </c>
      <c r="F9" s="303"/>
      <c r="G9" s="288"/>
      <c r="H9" s="17"/>
    </row>
    <row r="10" spans="1:8" ht="15.75">
      <c r="A10" s="273">
        <v>2</v>
      </c>
      <c r="B10" s="421" t="s">
        <v>636</v>
      </c>
      <c r="C10" s="422"/>
      <c r="D10" s="318">
        <v>41901</v>
      </c>
      <c r="E10" s="303">
        <v>7235.6</v>
      </c>
      <c r="F10" s="303"/>
      <c r="G10" s="288"/>
      <c r="H10" s="17"/>
    </row>
    <row r="11" spans="1:8" ht="15.75">
      <c r="A11" s="273">
        <v>5</v>
      </c>
      <c r="B11" s="408"/>
      <c r="C11" s="409"/>
      <c r="D11" s="311"/>
      <c r="E11" s="270"/>
      <c r="F11" s="270"/>
      <c r="G11" s="270"/>
      <c r="H11" s="17"/>
    </row>
    <row r="12" spans="1:8" ht="15.75">
      <c r="A12" s="273">
        <v>6</v>
      </c>
      <c r="B12" s="408" t="s">
        <v>637</v>
      </c>
      <c r="C12" s="409"/>
      <c r="D12" s="316">
        <v>41922</v>
      </c>
      <c r="E12" s="270"/>
      <c r="F12" s="270"/>
      <c r="G12" s="305">
        <v>2250.3000000000002</v>
      </c>
      <c r="H12" s="17"/>
    </row>
    <row r="13" spans="1:8" ht="15.75">
      <c r="A13" s="273">
        <v>7</v>
      </c>
      <c r="B13" s="423" t="s">
        <v>639</v>
      </c>
      <c r="C13" s="424"/>
      <c r="D13" s="316">
        <v>41850</v>
      </c>
      <c r="E13" s="270"/>
      <c r="F13" s="270"/>
      <c r="G13" s="305">
        <v>1334.3</v>
      </c>
      <c r="H13" s="17"/>
    </row>
    <row r="14" spans="1:8" ht="15.75">
      <c r="A14" s="273">
        <v>8</v>
      </c>
      <c r="B14" s="408" t="s">
        <v>638</v>
      </c>
      <c r="C14" s="409"/>
      <c r="D14" s="316">
        <v>41857</v>
      </c>
      <c r="E14" s="270"/>
      <c r="F14" s="270"/>
      <c r="G14" s="305">
        <v>1245</v>
      </c>
      <c r="H14" s="17"/>
    </row>
    <row r="15" spans="1:8" ht="15.75">
      <c r="A15" s="273">
        <v>9</v>
      </c>
      <c r="B15" s="423" t="s">
        <v>640</v>
      </c>
      <c r="C15" s="424"/>
      <c r="D15" s="316">
        <v>41871</v>
      </c>
      <c r="E15" s="270"/>
      <c r="F15" s="270"/>
      <c r="G15" s="305">
        <v>800</v>
      </c>
      <c r="H15" s="17"/>
    </row>
    <row r="16" spans="1:8" ht="15.75">
      <c r="A16" s="273">
        <v>10</v>
      </c>
      <c r="B16" s="394" t="s">
        <v>641</v>
      </c>
      <c r="C16" s="395"/>
      <c r="D16" s="319">
        <v>41873</v>
      </c>
      <c r="E16" s="270"/>
      <c r="F16" s="270"/>
      <c r="G16" s="305">
        <v>1779</v>
      </c>
      <c r="H16" s="17"/>
    </row>
    <row r="17" spans="1:8" ht="15.75">
      <c r="A17" s="273">
        <v>11</v>
      </c>
      <c r="B17" s="394" t="s">
        <v>444</v>
      </c>
      <c r="C17" s="395"/>
      <c r="D17" s="319">
        <v>41939</v>
      </c>
      <c r="E17" s="289"/>
      <c r="F17" s="289"/>
      <c r="G17" s="306">
        <v>468.8</v>
      </c>
      <c r="H17" s="17"/>
    </row>
    <row r="18" spans="1:8" ht="15.75">
      <c r="A18" s="273">
        <v>12</v>
      </c>
      <c r="B18" s="394" t="s">
        <v>670</v>
      </c>
      <c r="C18" s="395"/>
      <c r="D18" s="319">
        <v>41939</v>
      </c>
      <c r="E18" s="289"/>
      <c r="F18" s="289"/>
      <c r="G18" s="306">
        <v>2181</v>
      </c>
      <c r="H18" s="17"/>
    </row>
    <row r="19" spans="1:8" ht="15.75">
      <c r="A19" s="273">
        <v>13</v>
      </c>
      <c r="B19" s="394" t="s">
        <v>8</v>
      </c>
      <c r="C19" s="395"/>
      <c r="D19" s="319">
        <v>41912</v>
      </c>
      <c r="E19" s="289"/>
      <c r="F19" s="289"/>
      <c r="G19" s="306">
        <v>196.6</v>
      </c>
      <c r="H19" s="17"/>
    </row>
    <row r="20" spans="1:8" ht="15.75">
      <c r="A20" s="273">
        <v>14</v>
      </c>
      <c r="B20" s="423"/>
      <c r="C20" s="424"/>
      <c r="D20" s="311"/>
      <c r="E20" s="270"/>
      <c r="F20" s="270"/>
      <c r="G20" s="305"/>
      <c r="H20" s="17"/>
    </row>
    <row r="21" spans="1:8" ht="15.75">
      <c r="A21" s="273"/>
      <c r="B21" s="394"/>
      <c r="C21" s="395"/>
      <c r="D21" s="310"/>
      <c r="E21" s="286"/>
      <c r="F21" s="286"/>
      <c r="G21" s="284"/>
      <c r="H21" s="17"/>
    </row>
    <row r="22" spans="1:8" ht="15.75">
      <c r="A22" s="60"/>
      <c r="B22" s="394"/>
      <c r="C22" s="395"/>
      <c r="D22" s="310"/>
      <c r="E22" s="289"/>
      <c r="F22" s="289"/>
      <c r="G22" s="289"/>
      <c r="H22" s="17"/>
    </row>
    <row r="23" spans="1:8" ht="15.75">
      <c r="A23" s="60"/>
      <c r="B23" s="396"/>
      <c r="C23" s="396"/>
      <c r="D23" s="16"/>
      <c r="E23" s="289"/>
      <c r="F23" s="289"/>
      <c r="G23" s="289"/>
      <c r="H23" s="17"/>
    </row>
    <row r="24" spans="1:8">
      <c r="A24" s="17"/>
      <c r="B24" s="429"/>
      <c r="C24" s="430"/>
      <c r="D24" s="313"/>
      <c r="E24" s="17"/>
      <c r="F24" s="17"/>
      <c r="G24" s="291"/>
      <c r="H24" s="17"/>
    </row>
    <row r="25" spans="1:8" ht="15.75">
      <c r="A25" s="17"/>
      <c r="B25" s="426" t="s">
        <v>642</v>
      </c>
      <c r="C25" s="427"/>
      <c r="D25" s="314"/>
      <c r="E25" s="293">
        <f>SUM(E9:E24)</f>
        <v>171916.2</v>
      </c>
      <c r="F25" s="293"/>
      <c r="G25" s="293">
        <f>SUM(G9:G24)</f>
        <v>10255.000000000002</v>
      </c>
      <c r="H25" s="17"/>
    </row>
    <row r="26" spans="1:8">
      <c r="C26" s="259"/>
      <c r="D26" s="259"/>
      <c r="E26" s="258"/>
      <c r="F26" s="258"/>
      <c r="G26" s="258"/>
    </row>
    <row r="30" spans="1:8" ht="27" customHeight="1">
      <c r="A30" s="428" t="s">
        <v>227</v>
      </c>
      <c r="B30" s="428"/>
      <c r="C30" s="315"/>
      <c r="D30" s="315"/>
      <c r="E30" s="315" t="s">
        <v>229</v>
      </c>
      <c r="F30" s="315"/>
    </row>
    <row r="31" spans="1:8" ht="15.75">
      <c r="A31" s="315"/>
      <c r="B31" s="315"/>
      <c r="C31" s="315"/>
      <c r="D31" s="315"/>
      <c r="E31" s="315"/>
      <c r="F31" s="315"/>
    </row>
    <row r="32" spans="1:8" ht="15.75">
      <c r="A32" s="425" t="s">
        <v>228</v>
      </c>
      <c r="B32" s="425"/>
      <c r="C32" s="315"/>
      <c r="D32" s="315"/>
      <c r="E32" s="315" t="s">
        <v>230</v>
      </c>
      <c r="F32" s="315"/>
    </row>
  </sheetData>
  <mergeCells count="25">
    <mergeCell ref="A32:B32"/>
    <mergeCell ref="B23:C23"/>
    <mergeCell ref="B18:C18"/>
    <mergeCell ref="B20:C20"/>
    <mergeCell ref="B15:C15"/>
    <mergeCell ref="B16:C16"/>
    <mergeCell ref="B25:C25"/>
    <mergeCell ref="A30:B30"/>
    <mergeCell ref="B24:C24"/>
    <mergeCell ref="B22:C22"/>
    <mergeCell ref="B21:C21"/>
    <mergeCell ref="B19:C19"/>
    <mergeCell ref="B12:C12"/>
    <mergeCell ref="B6:C7"/>
    <mergeCell ref="D6:D7"/>
    <mergeCell ref="B8:C8"/>
    <mergeCell ref="B11:C11"/>
    <mergeCell ref="B9:C9"/>
    <mergeCell ref="B10:C10"/>
    <mergeCell ref="B13:C13"/>
    <mergeCell ref="B14:C14"/>
    <mergeCell ref="A6:A7"/>
    <mergeCell ref="B17:C17"/>
    <mergeCell ref="A3:G3"/>
    <mergeCell ref="E6:H6"/>
  </mergeCells>
  <phoneticPr fontId="4" type="noConversion"/>
  <pageMargins left="0.75" right="0.75" top="1" bottom="1" header="0.5" footer="0.5"/>
  <pageSetup paperSize="9" scale="8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баланс</vt:lpstr>
      <vt:lpstr>актив</vt:lpstr>
      <vt:lpstr>пасив</vt:lpstr>
      <vt:lpstr>пасив </vt:lpstr>
      <vt:lpstr>Мол.нат</vt:lpstr>
      <vt:lpstr>м1</vt:lpstr>
      <vt:lpstr>м2</vt:lpstr>
      <vt:lpstr>Форма-2а</vt:lpstr>
      <vt:lpstr>Лист1</vt:lpstr>
      <vt:lpstr>спр.ф-э.сос </vt:lpstr>
      <vt:lpstr>76,3</vt:lpstr>
      <vt:lpstr>д.к. 60ян.</vt:lpstr>
      <vt:lpstr>деб.62ян.</vt:lpstr>
      <vt:lpstr>Давр хараж.</vt:lpstr>
      <vt:lpstr>д.к. 71ок. </vt:lpstr>
      <vt:lpstr>1-илова </vt:lpstr>
      <vt:lpstr>соб.кап</vt:lpstr>
      <vt:lpstr>от.о соб.кап</vt:lpstr>
      <vt:lpstr>ден.пот.</vt:lpstr>
      <vt:lpstr>отч.о ден.пот</vt:lpstr>
      <vt:lpstr>движ.валют.сред.</vt:lpstr>
      <vt:lpstr>движ.осн.сред</vt:lpstr>
      <vt:lpstr>отч.о движ.ос.сред </vt:lpstr>
      <vt:lpstr>Давр хараж.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bmw2</dc:creator>
  <cp:lastModifiedBy>Пользователь</cp:lastModifiedBy>
  <cp:lastPrinted>2015-07-25T02:58:11Z</cp:lastPrinted>
  <dcterms:created xsi:type="dcterms:W3CDTF">2006-08-22T05:45:21Z</dcterms:created>
  <dcterms:modified xsi:type="dcterms:W3CDTF">2020-02-10T04:29:54Z</dcterms:modified>
</cp:coreProperties>
</file>