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Баланс 2019\"/>
    </mc:Choice>
  </mc:AlternateContent>
  <xr:revisionPtr revIDLastSave="0" documentId="8_{51323346-7FB2-4EB9-83E3-6864D9E95884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3" l="1"/>
  <c r="D26" i="3"/>
  <c r="D45" i="3"/>
  <c r="D9" i="4"/>
  <c r="D8" i="3"/>
  <c r="E32" i="37"/>
  <c r="C32" i="37"/>
  <c r="D20" i="4"/>
  <c r="D35" i="4"/>
  <c r="D24" i="3"/>
  <c r="D10" i="4" s="1"/>
  <c r="D38" i="7"/>
  <c r="E38" i="7"/>
  <c r="F9" i="6"/>
  <c r="E8" i="6"/>
  <c r="E15" i="6" s="1"/>
  <c r="E27" i="6" s="1"/>
  <c r="E2" i="37" s="1"/>
  <c r="E5" i="37" s="1"/>
  <c r="C8" i="3"/>
  <c r="C24" i="3"/>
  <c r="C8" i="6"/>
  <c r="C35" i="4"/>
  <c r="C12" i="36" s="1"/>
  <c r="C13" i="36" s="1"/>
  <c r="D22" i="4"/>
  <c r="D12" i="36" s="1"/>
  <c r="D13" i="36" s="1"/>
  <c r="C22" i="4"/>
  <c r="C20" i="4"/>
  <c r="C45" i="3"/>
  <c r="C26" i="3"/>
  <c r="C9" i="4"/>
  <c r="C10" i="4" s="1"/>
  <c r="C33" i="3"/>
  <c r="G25" i="38"/>
  <c r="E25" i="38"/>
  <c r="D27" i="6"/>
  <c r="D8" i="6"/>
  <c r="D9" i="6"/>
  <c r="C15" i="6" s="1"/>
  <c r="C27" i="6" s="1"/>
  <c r="C2" i="37" s="1"/>
  <c r="C5" i="37" s="1"/>
  <c r="D70" i="35"/>
  <c r="F11" i="30"/>
  <c r="L11" i="30" s="1"/>
  <c r="J11" i="30"/>
  <c r="K11" i="30"/>
  <c r="F13" i="30"/>
  <c r="L13" i="30" s="1"/>
  <c r="J13" i="30"/>
  <c r="K13" i="30"/>
  <c r="F15" i="30"/>
  <c r="L15" i="30" s="1"/>
  <c r="J15" i="30"/>
  <c r="K15" i="30"/>
  <c r="F16" i="30"/>
  <c r="L16" i="30" s="1"/>
  <c r="J16" i="30"/>
  <c r="K16" i="30"/>
  <c r="F18" i="30"/>
  <c r="L18" i="30" s="1"/>
  <c r="J18" i="30"/>
  <c r="K18" i="30"/>
  <c r="F19" i="30"/>
  <c r="L19" i="30" s="1"/>
  <c r="J19" i="30"/>
  <c r="K19" i="30"/>
  <c r="F20" i="30"/>
  <c r="L20" i="30" s="1"/>
  <c r="J20" i="30"/>
  <c r="K20" i="30"/>
  <c r="J21" i="30"/>
  <c r="K21" i="30"/>
  <c r="C9" i="27"/>
  <c r="D9" i="27"/>
  <c r="D33" i="27"/>
  <c r="C19" i="27"/>
</calcChain>
</file>

<file path=xl/sharedStrings.xml><?xml version="1.0" encoding="utf-8"?>
<sst xmlns="http://schemas.openxmlformats.org/spreadsheetml/2006/main" count="1103" uniqueCount="782">
  <si>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</si>
  <si>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</si>
  <si>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</si>
  <si>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</si>
  <si>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</si>
  <si>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</si>
  <si>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</si>
  <si>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</si>
  <si>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</si>
  <si>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</si>
  <si>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</si>
  <si>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</si>
  <si>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</si>
  <si>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</si>
  <si>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</si>
  <si>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</si>
  <si>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</si>
  <si>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</si>
  <si>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</si>
  <si>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</si>
  <si>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</si>
  <si>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</si>
  <si>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</si>
  <si>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</si>
  <si>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</si>
  <si>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</si>
  <si>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</si>
  <si>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</si>
  <si>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</si>
  <si>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</si>
  <si>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</si>
  <si>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</si>
  <si>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</si>
  <si>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</si>
  <si>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</si>
  <si>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</si>
  <si>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</si>
  <si>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</si>
  <si>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</si>
  <si>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</si>
  <si>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</si>
  <si>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</si>
  <si>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</si>
  <si>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</si>
  <si>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</si>
  <si>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</si>
  <si>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</si>
  <si>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</si>
  <si>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</si>
  <si>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</si>
  <si>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</si>
  <si>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</si>
  <si>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</si>
  <si>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</si>
  <si>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</si>
  <si>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</si>
  <si>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</si>
  <si>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</si>
  <si>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</si>
  <si>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</si>
  <si>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</si>
  <si>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</si>
  <si>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</si>
  <si>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</si>
  <si>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</si>
  <si>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</si>
  <si>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</si>
  <si>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</si>
  <si>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</si>
  <si>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</si>
  <si>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</si>
  <si>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</si>
  <si>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</si>
  <si>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</si>
  <si>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</si>
  <si>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</si>
  <si>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</si>
  <si>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</si>
  <si>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</si>
  <si>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</si>
  <si>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</si>
  <si>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</si>
  <si>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</si>
  <si>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</si>
  <si>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</si>
  <si>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</si>
  <si>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</si>
  <si>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</si>
  <si>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</si>
  <si>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</si>
  <si>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</si>
  <si>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</si>
  <si>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</si>
  <si>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</si>
  <si>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</si>
  <si>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</si>
  <si>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</si>
  <si>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</si>
  <si>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</si>
  <si>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</si>
  <si>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</si>
  <si>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</si>
  <si>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</si>
  <si>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</si>
  <si>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</si>
  <si>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</si>
  <si>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</si>
  <si>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</si>
  <si>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</si>
  <si>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</si>
  <si>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</si>
  <si>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</si>
  <si>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</si>
  <si>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</si>
  <si>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</si>
  <si>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</si>
  <si>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</si>
  <si>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</si>
  <si>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</si>
  <si>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</si>
  <si>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</si>
  <si>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</si>
  <si>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</si>
  <si>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</si>
  <si>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</si>
  <si>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</si>
  <si>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</si>
  <si>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</si>
  <si>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</si>
  <si>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</si>
  <si>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</si>
  <si>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</si>
  <si>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</si>
  <si>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</si>
  <si>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</si>
  <si>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</si>
  <si>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</si>
  <si>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</si>
  <si>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</si>
  <si>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</si>
  <si>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</si>
  <si>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</si>
  <si>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</si>
  <si>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</si>
  <si>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</si>
  <si>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</si>
  <si>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</si>
  <si>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</si>
  <si>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</si>
  <si>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</si>
  <si>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</si>
  <si>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</si>
  <si>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</si>
  <si>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</si>
  <si>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</si>
  <si>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</si>
  <si>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</si>
  <si>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</si>
  <si>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</si>
  <si>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</si>
  <si>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</si>
  <si>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</si>
  <si>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</si>
  <si>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</si>
  <si>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</si>
  <si>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</si>
  <si>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</si>
  <si>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</si>
  <si>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</si>
  <si>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</si>
  <si>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</si>
  <si>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</si>
  <si>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</si>
  <si>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</si>
  <si>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</si>
  <si>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</si>
  <si>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</si>
  <si>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</si>
  <si>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</si>
  <si>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</si>
  <si>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</si>
  <si>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</si>
  <si>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</si>
  <si>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</si>
  <si>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</si>
  <si>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</si>
  <si>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</si>
  <si>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</si>
  <si>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</si>
  <si>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</si>
  <si>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</si>
  <si>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</si>
  <si>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</si>
  <si>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</si>
  <si>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</si>
  <si>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</si>
  <si>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</si>
  <si>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</si>
  <si>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</si>
  <si>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</si>
  <si>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</si>
  <si>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</si>
  <si>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</si>
  <si>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</si>
  <si>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</si>
  <si>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</si>
  <si>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</si>
  <si>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</si>
  <si>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</si>
  <si>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</si>
  <si>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</si>
  <si>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</si>
  <si>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</si>
  <si>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</si>
  <si>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</si>
  <si>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</si>
  <si>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</si>
  <si>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</si>
  <si>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</si>
  <si>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</si>
  <si>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</si>
  <si>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</si>
  <si>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</si>
  <si>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</si>
  <si>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</si>
  <si>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</si>
  <si>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</si>
  <si>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</si>
  <si>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</si>
  <si>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</si>
  <si>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</si>
  <si>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</si>
  <si>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</si>
  <si>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</si>
  <si>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</si>
  <si>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</si>
  <si>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</si>
  <si>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</si>
  <si>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</si>
  <si>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</si>
  <si>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</si>
  <si>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</si>
  <si>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</si>
  <si>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</si>
  <si>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</si>
  <si>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</si>
  <si>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</si>
  <si>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</si>
  <si>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</si>
  <si>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</si>
  <si>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</si>
  <si>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</si>
  <si>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</si>
  <si>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>2019  йил     1 апрель_ холатига</t>
  </si>
  <si>
    <t>2019 йил 1 апрель 
с 1 января по 1 апрель 2019 год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</si>
  <si>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</si>
  <si>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</si>
  <si>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</si>
  <si>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</si>
  <si>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</si>
  <si>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</si>
  <si>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</si>
  <si>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</si>
  <si>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</si>
  <si>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</si>
  <si>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</si>
  <si>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</si>
  <si>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</si>
  <si>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</si>
  <si>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</si>
  <si>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</si>
  <si>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</si>
  <si>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</si>
  <si>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</si>
  <si>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</si>
  <si>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</si>
  <si>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</si>
  <si>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</si>
  <si>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</si>
  <si>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</si>
  <si>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</si>
  <si>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</si>
  <si>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</si>
  <si>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</si>
  <si>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</si>
  <si>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</si>
  <si>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</si>
  <si>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</si>
  <si>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</si>
  <si>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</si>
  <si>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</si>
  <si>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</si>
  <si>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</si>
  <si>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</si>
  <si>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</si>
  <si>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</si>
  <si>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</si>
  <si>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</si>
  <si>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</si>
  <si>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</si>
  <si>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</si>
  <si>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</si>
  <si>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</si>
  <si>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</si>
  <si>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</si>
  <si>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</si>
  <si>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</si>
  <si>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</si>
  <si>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</si>
  <si>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</si>
  <si>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</si>
  <si>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</si>
  <si>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</si>
  <si>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</si>
  <si>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</si>
  <si>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</si>
  <si>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</si>
  <si>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</si>
  <si>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</si>
  <si>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</si>
  <si>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r>
      <t>2019 йил __</t>
    </r>
    <r>
      <rPr>
        <b/>
        <u/>
        <sz val="12"/>
        <rFont val="Times New Roman Cyr"/>
        <charset val="204"/>
      </rPr>
      <t>1 январь</t>
    </r>
    <r>
      <rPr>
        <sz val="12"/>
        <rFont val="Times New Roman Cyr"/>
        <charset val="204"/>
      </rPr>
      <t xml:space="preserve"> га</t>
    </r>
  </si>
  <si>
    <t xml:space="preserve">   Руководитель   __________________</t>
  </si>
  <si>
    <t>Главный бухгалтер _______________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</si>
  <si>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</si>
  <si>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</si>
  <si>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</si>
  <si>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</si>
  <si>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</si>
  <si>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</si>
  <si>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</si>
  <si>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</si>
  <si>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</si>
  <si>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</si>
  <si>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</si>
  <si>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</si>
  <si>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</si>
  <si>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</si>
  <si>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</si>
  <si>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</si>
  <si>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</si>
  <si>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</si>
  <si>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</si>
  <si>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</si>
  <si>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</si>
  <si>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</si>
  <si>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</si>
  <si>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</si>
  <si>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</si>
  <si>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</si>
  <si>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</si>
  <si>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</si>
  <si>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</si>
  <si>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</si>
  <si>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</si>
  <si>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</si>
  <si>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</si>
  <si>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</si>
  <si>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</si>
  <si>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</si>
  <si>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</si>
  <si>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</si>
  <si>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</si>
  <si>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</si>
  <si>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</si>
  <si>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</si>
  <si>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</si>
  <si>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</si>
  <si>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</si>
  <si>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</si>
  <si>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</si>
  <si>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</si>
  <si>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</si>
  <si>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</si>
  <si>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</si>
  <si>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</si>
  <si>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</si>
  <si>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</si>
  <si>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</si>
  <si>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</si>
  <si>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</si>
  <si>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</si>
  <si>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</si>
  <si>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</si>
  <si>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</si>
  <si>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</si>
  <si>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</si>
  <si>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</si>
  <si>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</si>
  <si>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</si>
  <si>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</si>
  <si>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</si>
  <si>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</si>
  <si>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</si>
  <si>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</si>
  <si>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</si>
  <si>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</si>
  <si>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</si>
  <si>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</si>
  <si>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</si>
  <si>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</si>
  <si>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</si>
  <si>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</si>
  <si>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</si>
  <si>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</si>
  <si>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</si>
  <si>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</si>
  <si>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</si>
  <si>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</si>
  <si>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</si>
  <si>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</si>
  <si>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</si>
  <si>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</si>
  <si>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</si>
  <si>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</si>
  <si>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</si>
  <si>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</si>
  <si>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</si>
  <si>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</si>
  <si>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</si>
  <si>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</si>
  <si>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</si>
  <si>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</si>
  <si>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</si>
  <si>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</si>
  <si>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</si>
  <si>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</si>
  <si>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</si>
  <si>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</si>
  <si>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</si>
  <si>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</si>
  <si>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</si>
  <si>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</si>
  <si>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</si>
  <si>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</si>
  <si>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</si>
  <si>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</si>
  <si>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</si>
  <si>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</si>
  <si>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</si>
  <si>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</si>
  <si>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</si>
  <si>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</si>
  <si>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</si>
  <si>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</si>
  <si>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</si>
  <si>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</si>
  <si>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</si>
  <si>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</si>
  <si>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</si>
  <si>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</si>
  <si>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</si>
  <si>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</si>
  <si>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</si>
  <si>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</si>
  <si>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</si>
  <si>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</si>
  <si>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</si>
  <si>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</si>
  <si>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</si>
  <si>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</si>
  <si>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</si>
  <si>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</si>
  <si>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</si>
  <si>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</si>
  <si>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</si>
  <si>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</si>
  <si>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</si>
  <si>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</si>
  <si>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</si>
  <si>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</si>
  <si>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</si>
  <si>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</si>
  <si>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</si>
  <si>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</si>
  <si>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</si>
  <si>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</si>
  <si>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</si>
  <si>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</si>
  <si>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</si>
  <si>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</si>
  <si>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</si>
  <si>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</si>
  <si>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</si>
  <si>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</si>
  <si>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</si>
  <si>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</si>
  <si>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</si>
  <si>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</si>
  <si>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</si>
  <si>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</si>
  <si>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</si>
  <si>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</si>
  <si>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</si>
  <si>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</si>
  <si>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</si>
  <si>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</si>
  <si>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</si>
  <si>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</si>
  <si>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</si>
  <si>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</si>
  <si>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</si>
  <si>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</si>
  <si>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</si>
  <si>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</si>
  <si>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</si>
  <si>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</si>
  <si>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</si>
  <si>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</si>
  <si>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</si>
  <si>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</si>
  <si>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</si>
  <si>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</si>
  <si>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</si>
  <si>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</si>
  <si>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</si>
  <si>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</si>
  <si>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</si>
  <si>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</si>
  <si>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</si>
  <si>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</si>
  <si>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</si>
  <si>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</si>
  <si>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</si>
  <si>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</si>
  <si>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</si>
  <si>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</si>
  <si>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</si>
  <si>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</si>
  <si>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</si>
  <si>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</si>
  <si>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</si>
  <si>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</si>
  <si>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3,2 %  ли ажратма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</si>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</sst>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7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4" fillId="0" borderId="7" xfId="2" applyFont="1" applyFill="1" applyBorder="1" applyAlignment="1" applyProtection="1">
      <alignment horizontal="left"/>
      <protection hidden="1"/>
    </xf>
    <xf numFmtId="0" fontId="55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6" fillId="0" borderId="1" xfId="0" applyFont="1" applyBorder="1" applyAlignment="1"/>
    <xf numFmtId="166" fontId="56" fillId="0" borderId="1" xfId="0" applyNumberFormat="1" applyFont="1" applyBorder="1" applyAlignment="1"/>
    <xf numFmtId="0" fontId="2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1" fillId="0" borderId="10" xfId="0" applyFont="1" applyBorder="1" applyAlignment="1">
      <alignment horizontal="right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Normal="100" workbookViewId="0">
      <selection activeCell="E1" sqref="E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44" t="s">
        <v>352</v>
      </c>
      <c r="G1" s="345"/>
      <c r="H1" s="345"/>
      <c r="I1" s="345"/>
      <c r="J1" s="345"/>
      <c r="K1" s="345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215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46" t="s">
        <v>216</v>
      </c>
      <c r="D8" s="346"/>
      <c r="E8" s="346"/>
      <c r="F8" s="346"/>
      <c r="G8" s="346"/>
      <c r="H8" s="346"/>
      <c r="I8" s="346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320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8" t="s">
        <v>221</v>
      </c>
    </row>
    <row r="13" spans="1:11" ht="15.75">
      <c r="A13" s="1"/>
      <c r="C13" s="21"/>
      <c r="H13" s="22" t="s">
        <v>119</v>
      </c>
      <c r="K13" s="349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53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54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7" t="s">
        <v>120</v>
      </c>
      <c r="C17" s="347"/>
      <c r="D17" s="350"/>
      <c r="E17" s="350"/>
      <c r="F17" s="350"/>
      <c r="G17" s="24"/>
      <c r="H17" s="25" t="s">
        <v>121</v>
      </c>
      <c r="I17" s="26"/>
      <c r="J17" s="27"/>
      <c r="K17" s="351" t="s">
        <v>39</v>
      </c>
    </row>
    <row r="18" spans="1:11" ht="15.75">
      <c r="A18" s="1"/>
      <c r="B18" s="272" t="s">
        <v>33</v>
      </c>
      <c r="C18" s="272"/>
      <c r="D18" s="272"/>
      <c r="E18" s="1"/>
      <c r="G18" s="21"/>
      <c r="H18" s="21"/>
      <c r="I18" s="21"/>
      <c r="J18" s="1"/>
      <c r="K18" s="352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35" t="s">
        <v>217</v>
      </c>
      <c r="C20" s="335"/>
      <c r="D20" s="335"/>
      <c r="E20" s="28"/>
      <c r="F20" s="20"/>
      <c r="G20" s="21"/>
      <c r="H20" s="29" t="s">
        <v>124</v>
      </c>
      <c r="I20" s="29"/>
      <c r="J20" s="13"/>
      <c r="K20" s="336">
        <v>71211</v>
      </c>
    </row>
    <row r="21" spans="1:11" ht="15.75">
      <c r="A21" s="1"/>
      <c r="B21" s="21" t="s">
        <v>218</v>
      </c>
      <c r="C21" s="21"/>
      <c r="D21" s="21"/>
      <c r="E21" s="21"/>
      <c r="F21" s="21"/>
      <c r="G21" s="21"/>
      <c r="H21" s="29"/>
      <c r="I21" s="21"/>
      <c r="J21" s="13"/>
      <c r="K21" s="337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125</v>
      </c>
      <c r="C23" s="21"/>
      <c r="D23" s="21"/>
      <c r="E23" s="21"/>
      <c r="F23" s="21"/>
      <c r="G23" s="21"/>
      <c r="H23" s="188" t="s">
        <v>222</v>
      </c>
      <c r="I23" s="29"/>
      <c r="J23" s="30"/>
      <c r="K23" s="336">
        <v>1150</v>
      </c>
    </row>
    <row r="24" spans="1:11" ht="15.75">
      <c r="A24" s="1"/>
      <c r="B24" s="21" t="s">
        <v>218</v>
      </c>
      <c r="C24" s="21"/>
      <c r="D24" s="21"/>
      <c r="E24" s="21"/>
      <c r="F24" s="21"/>
      <c r="G24" s="21"/>
      <c r="H24" s="29"/>
      <c r="I24" s="29"/>
      <c r="J24" s="30"/>
      <c r="K24" s="337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126</v>
      </c>
      <c r="C26" s="21"/>
      <c r="D26" s="21"/>
      <c r="E26" s="21"/>
      <c r="F26" s="21"/>
      <c r="G26" s="21"/>
      <c r="H26" s="29" t="s">
        <v>127</v>
      </c>
      <c r="I26" s="29"/>
      <c r="J26" s="30"/>
      <c r="K26" s="336">
        <v>144</v>
      </c>
    </row>
    <row r="27" spans="1:11" ht="15.75">
      <c r="A27" s="1"/>
      <c r="B27" s="31" t="s">
        <v>218</v>
      </c>
      <c r="C27" s="21"/>
      <c r="D27" s="21"/>
      <c r="E27" s="21"/>
      <c r="F27" s="21"/>
      <c r="G27" s="21"/>
      <c r="H27" s="29"/>
      <c r="I27" s="29"/>
      <c r="J27" s="30"/>
      <c r="K27" s="337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128</v>
      </c>
      <c r="C29" s="21"/>
      <c r="D29" s="21"/>
      <c r="E29" s="21"/>
      <c r="F29" s="21"/>
      <c r="G29" s="21"/>
      <c r="H29" s="32" t="s">
        <v>129</v>
      </c>
      <c r="I29" s="33"/>
      <c r="J29" s="33"/>
      <c r="K29" s="342"/>
    </row>
    <row r="30" spans="1:11" ht="15.75">
      <c r="A30" s="1"/>
      <c r="B30" s="21" t="s">
        <v>218</v>
      </c>
      <c r="C30" s="21"/>
      <c r="D30" s="21"/>
      <c r="E30" s="21"/>
      <c r="F30" s="21"/>
      <c r="G30" s="21"/>
      <c r="H30" s="32"/>
      <c r="I30" s="33"/>
      <c r="J30" s="33"/>
      <c r="K30" s="343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130</v>
      </c>
      <c r="C32" s="1"/>
      <c r="D32" s="1"/>
      <c r="E32" s="1"/>
      <c r="F32" s="1"/>
      <c r="G32" s="1"/>
      <c r="H32" s="32" t="s">
        <v>131</v>
      </c>
      <c r="K32" s="336">
        <v>302245358</v>
      </c>
    </row>
    <row r="33" spans="1:11" ht="15.75">
      <c r="A33" s="1"/>
      <c r="B33" s="1" t="s">
        <v>218</v>
      </c>
      <c r="C33" s="1"/>
      <c r="D33" s="1"/>
      <c r="E33" s="1"/>
      <c r="F33" s="1"/>
      <c r="G33" s="1"/>
      <c r="H33" s="32"/>
      <c r="K33" s="337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219</v>
      </c>
      <c r="C35" s="1"/>
      <c r="D35" s="1"/>
      <c r="E35" s="1"/>
      <c r="F35" s="1"/>
      <c r="G35" s="1"/>
      <c r="H35" t="s">
        <v>223</v>
      </c>
      <c r="I35" s="1"/>
      <c r="J35" s="1"/>
      <c r="K35" s="336">
        <v>1730215501</v>
      </c>
    </row>
    <row r="36" spans="1:11" ht="15.75">
      <c r="A36" s="1"/>
      <c r="B36" s="1" t="s">
        <v>218</v>
      </c>
      <c r="G36" s="1"/>
      <c r="H36" s="34"/>
      <c r="I36" s="1"/>
      <c r="J36" s="1"/>
      <c r="K36" s="337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220</v>
      </c>
      <c r="C38" s="1"/>
      <c r="D38" s="1"/>
      <c r="E38" s="1"/>
      <c r="F38" s="1"/>
      <c r="H38" s="29" t="s">
        <v>136</v>
      </c>
      <c r="I38" s="29"/>
      <c r="K38" s="340"/>
    </row>
    <row r="39" spans="1:11" ht="15.75">
      <c r="B39" s="272" t="s">
        <v>34</v>
      </c>
      <c r="C39" s="258"/>
      <c r="D39" s="258"/>
      <c r="E39" s="258"/>
      <c r="H39" s="34"/>
      <c r="K39" s="341"/>
    </row>
    <row r="40" spans="1:11" ht="7.5" customHeight="1"/>
    <row r="41" spans="1:11" ht="15.75">
      <c r="B41" s="21" t="s">
        <v>140</v>
      </c>
      <c r="H41" t="s">
        <v>224</v>
      </c>
      <c r="I41" s="34"/>
      <c r="J41" s="35"/>
      <c r="K41" s="338"/>
    </row>
    <row r="42" spans="1:11">
      <c r="H42" s="34"/>
      <c r="I42" s="34"/>
      <c r="J42" s="35"/>
      <c r="K42" s="339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139</v>
      </c>
      <c r="I44" s="34"/>
      <c r="J44" s="30"/>
      <c r="K44" s="336"/>
    </row>
    <row r="45" spans="1:11" ht="15.75">
      <c r="H45" s="34"/>
      <c r="J45" s="30"/>
      <c r="K45" s="337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44:K45"/>
    <mergeCell ref="K41:K42"/>
    <mergeCell ref="K38:K39"/>
    <mergeCell ref="K23:K24"/>
    <mergeCell ref="K26:K27"/>
    <mergeCell ref="K29:K3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29" t="s">
        <v>84</v>
      </c>
      <c r="B1" s="429"/>
      <c r="C1" s="429"/>
      <c r="D1" s="429"/>
      <c r="E1" s="429"/>
    </row>
    <row r="2" spans="1:7" ht="54.75" customHeight="1">
      <c r="A2" s="69" t="s">
        <v>85</v>
      </c>
      <c r="B2" s="69" t="s">
        <v>86</v>
      </c>
      <c r="C2" s="69" t="s">
        <v>87</v>
      </c>
      <c r="D2" s="69" t="s">
        <v>89</v>
      </c>
      <c r="E2" s="69" t="s">
        <v>90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91</v>
      </c>
      <c r="B4" s="73" t="s">
        <v>143</v>
      </c>
      <c r="C4" s="73" t="s">
        <v>92</v>
      </c>
      <c r="D4" s="74"/>
      <c r="E4" s="74"/>
    </row>
    <row r="5" spans="1:7" ht="17.25" customHeight="1">
      <c r="A5" s="72" t="s">
        <v>93</v>
      </c>
      <c r="B5" s="73" t="s">
        <v>146</v>
      </c>
      <c r="C5" s="73" t="s">
        <v>94</v>
      </c>
      <c r="D5" s="74"/>
      <c r="E5" s="74"/>
    </row>
    <row r="6" spans="1:7" ht="38.25" customHeight="1">
      <c r="A6" s="72" t="s">
        <v>95</v>
      </c>
      <c r="B6" s="73" t="s">
        <v>151</v>
      </c>
      <c r="C6" s="73" t="s">
        <v>94</v>
      </c>
      <c r="D6" s="74"/>
      <c r="E6" s="74"/>
    </row>
    <row r="7" spans="1:7" ht="27" customHeight="1">
      <c r="A7" s="72" t="s">
        <v>96</v>
      </c>
      <c r="B7" s="73" t="s">
        <v>152</v>
      </c>
      <c r="C7" s="73" t="s">
        <v>92</v>
      </c>
      <c r="D7" s="74"/>
      <c r="E7" s="74"/>
    </row>
    <row r="8" spans="1:7" ht="24.75" customHeight="1">
      <c r="A8" s="72" t="s">
        <v>97</v>
      </c>
      <c r="B8" s="73" t="s">
        <v>153</v>
      </c>
      <c r="C8" s="73" t="s">
        <v>92</v>
      </c>
      <c r="D8" s="74"/>
      <c r="E8" s="74"/>
    </row>
    <row r="9" spans="1:7" ht="25.5" customHeight="1">
      <c r="A9" s="72" t="s">
        <v>98</v>
      </c>
      <c r="B9" s="73" t="s">
        <v>155</v>
      </c>
      <c r="C9" s="73" t="s">
        <v>92</v>
      </c>
      <c r="D9" s="74"/>
      <c r="E9" s="74"/>
    </row>
    <row r="10" spans="1:7" ht="24.75" customHeight="1">
      <c r="A10" s="72" t="s">
        <v>99</v>
      </c>
      <c r="B10" s="73" t="s">
        <v>156</v>
      </c>
      <c r="C10" s="73" t="s">
        <v>92</v>
      </c>
      <c r="D10" s="74"/>
      <c r="E10" s="74"/>
    </row>
    <row r="11" spans="1:7" ht="18.75" customHeight="1">
      <c r="A11" s="72" t="s">
        <v>100</v>
      </c>
      <c r="B11" s="73" t="s">
        <v>157</v>
      </c>
      <c r="C11" s="73" t="s">
        <v>92</v>
      </c>
      <c r="D11" s="74"/>
      <c r="E11" s="74"/>
    </row>
    <row r="12" spans="1:7" ht="24.75" customHeight="1">
      <c r="A12" s="72" t="s">
        <v>101</v>
      </c>
      <c r="B12" s="73" t="s">
        <v>158</v>
      </c>
      <c r="C12" s="73" t="s">
        <v>92</v>
      </c>
      <c r="D12" s="74"/>
      <c r="E12" s="74"/>
    </row>
    <row r="13" spans="1:7" ht="22.5" customHeight="1">
      <c r="A13" s="72" t="s">
        <v>102</v>
      </c>
      <c r="B13" s="73" t="s">
        <v>159</v>
      </c>
      <c r="C13" s="73" t="s">
        <v>92</v>
      </c>
      <c r="D13" s="74"/>
      <c r="E13" s="74"/>
    </row>
    <row r="14" spans="1:7" ht="24.75" customHeight="1">
      <c r="A14" s="72" t="s">
        <v>103</v>
      </c>
      <c r="B14" s="73" t="s">
        <v>162</v>
      </c>
      <c r="C14" s="73" t="s">
        <v>104</v>
      </c>
      <c r="D14" s="74"/>
      <c r="E14" s="74"/>
    </row>
    <row r="15" spans="1:7" ht="24.75" customHeight="1">
      <c r="A15" s="72" t="s">
        <v>105</v>
      </c>
      <c r="B15" s="73" t="s">
        <v>163</v>
      </c>
      <c r="C15" s="73" t="s">
        <v>106</v>
      </c>
      <c r="D15" s="74"/>
      <c r="E15" s="74"/>
    </row>
    <row r="16" spans="1:7" ht="24.75" customHeight="1">
      <c r="A16" s="72" t="s">
        <v>107</v>
      </c>
      <c r="B16" s="73" t="s">
        <v>164</v>
      </c>
      <c r="C16" s="73" t="s">
        <v>104</v>
      </c>
      <c r="D16" s="74"/>
      <c r="E16" s="74"/>
    </row>
    <row r="17" spans="1:5" ht="18" customHeight="1">
      <c r="A17" s="72" t="s">
        <v>108</v>
      </c>
      <c r="B17" s="73" t="s">
        <v>165</v>
      </c>
      <c r="C17" s="73" t="s">
        <v>104</v>
      </c>
      <c r="D17" s="74"/>
      <c r="E17" s="74"/>
    </row>
    <row r="18" spans="1:5" ht="15" customHeight="1">
      <c r="A18" s="72" t="s">
        <v>109</v>
      </c>
      <c r="B18" s="73" t="s">
        <v>166</v>
      </c>
      <c r="C18" s="73" t="s">
        <v>104</v>
      </c>
      <c r="D18" s="74"/>
      <c r="E18" s="74"/>
    </row>
    <row r="21" spans="1:5">
      <c r="A21" s="75" t="s">
        <v>61</v>
      </c>
    </row>
    <row r="22" spans="1:5">
      <c r="A22" s="76"/>
    </row>
    <row r="23" spans="1:5">
      <c r="A23" s="75" t="s">
        <v>110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0" t="s">
        <v>63</v>
      </c>
      <c r="B1" s="430"/>
      <c r="C1" s="430"/>
      <c r="D1" s="430"/>
      <c r="E1" s="430"/>
      <c r="F1" s="430"/>
    </row>
    <row r="2" spans="1:8">
      <c r="A2" s="361" t="s">
        <v>679</v>
      </c>
      <c r="B2" s="361"/>
      <c r="C2" s="361"/>
      <c r="D2" s="361"/>
      <c r="E2" s="361"/>
      <c r="F2" s="361"/>
    </row>
    <row r="3" spans="1:8" ht="36" customHeight="1">
      <c r="A3" s="431"/>
      <c r="B3" s="431"/>
      <c r="C3" s="431"/>
      <c r="D3" s="431"/>
      <c r="E3" s="431"/>
      <c r="F3" s="431"/>
    </row>
    <row r="4" spans="1:8" ht="30.75" customHeight="1">
      <c r="A4" s="7" t="s">
        <v>53</v>
      </c>
      <c r="B4" s="7" t="s">
        <v>64</v>
      </c>
      <c r="C4" s="7" t="s">
        <v>65</v>
      </c>
      <c r="D4" s="6" t="s">
        <v>66</v>
      </c>
      <c r="E4" s="7" t="s">
        <v>67</v>
      </c>
      <c r="F4" s="7" t="s">
        <v>68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680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83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0" t="s">
        <v>111</v>
      </c>
      <c r="C2" s="430"/>
      <c r="D2" s="430"/>
      <c r="E2" s="430"/>
      <c r="F2" s="1"/>
      <c r="G2" s="1"/>
      <c r="H2" s="1"/>
      <c r="I2" s="1"/>
      <c r="J2" s="1"/>
      <c r="K2" s="1"/>
    </row>
    <row r="3" spans="1:11" ht="15.75">
      <c r="A3" s="1"/>
      <c r="B3" s="361" t="s">
        <v>682</v>
      </c>
      <c r="C3" s="361"/>
      <c r="D3" s="361"/>
      <c r="E3" s="361"/>
      <c r="F3" s="1"/>
      <c r="G3" s="1"/>
      <c r="H3" s="1"/>
      <c r="I3" s="1"/>
      <c r="J3" s="1"/>
      <c r="K3" s="1"/>
    </row>
    <row r="4" spans="1:11" ht="15.75">
      <c r="A4" s="1"/>
      <c r="B4" s="361"/>
      <c r="C4" s="361"/>
      <c r="D4" s="361"/>
      <c r="E4" s="361"/>
      <c r="F4" s="1"/>
      <c r="G4" s="1"/>
      <c r="H4" s="1"/>
      <c r="I4" s="1"/>
      <c r="J4" s="1"/>
      <c r="K4" s="1"/>
    </row>
    <row r="5" spans="1:11" ht="31.5">
      <c r="A5" s="5" t="s">
        <v>112</v>
      </c>
      <c r="B5" s="5" t="s">
        <v>113</v>
      </c>
      <c r="C5" s="6" t="s">
        <v>114</v>
      </c>
      <c r="D5" s="7" t="s">
        <v>115</v>
      </c>
      <c r="E5" s="6" t="s">
        <v>116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0" t="s">
        <v>111</v>
      </c>
      <c r="C14" s="430"/>
      <c r="D14" s="430"/>
      <c r="E14" s="430"/>
    </row>
    <row r="15" spans="1:11" ht="18.75" customHeight="1">
      <c r="B15" s="361" t="s">
        <v>681</v>
      </c>
      <c r="C15" s="361"/>
      <c r="D15" s="361"/>
      <c r="E15" s="361"/>
    </row>
    <row r="16" spans="1:11" ht="24.75" customHeight="1">
      <c r="B16" s="361"/>
      <c r="C16" s="361"/>
      <c r="D16" s="361"/>
      <c r="E16" s="361"/>
    </row>
    <row r="17" spans="1:5" ht="31.5">
      <c r="A17" s="5" t="s">
        <v>112</v>
      </c>
      <c r="B17" s="5" t="s">
        <v>113</v>
      </c>
      <c r="C17" s="6" t="s">
        <v>114</v>
      </c>
      <c r="D17" s="7" t="s">
        <v>115</v>
      </c>
      <c r="E17" s="6" t="s">
        <v>116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2"/>
      <c r="C19" s="433"/>
      <c r="D19" s="434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0" t="s">
        <v>111</v>
      </c>
      <c r="C23" s="430"/>
      <c r="D23" s="430"/>
      <c r="E23" s="430"/>
    </row>
    <row r="24" spans="1:5">
      <c r="B24" s="361" t="s">
        <v>683</v>
      </c>
      <c r="C24" s="361"/>
      <c r="D24" s="361"/>
      <c r="E24" s="361"/>
    </row>
    <row r="25" spans="1:5" ht="23.25" customHeight="1">
      <c r="B25" s="361"/>
      <c r="C25" s="361"/>
      <c r="D25" s="361"/>
      <c r="E25" s="361"/>
    </row>
    <row r="26" spans="1:5" ht="31.5">
      <c r="A26" s="5" t="s">
        <v>112</v>
      </c>
      <c r="B26" s="5" t="s">
        <v>113</v>
      </c>
      <c r="C26" s="6" t="s">
        <v>114</v>
      </c>
      <c r="D26" s="7" t="s">
        <v>115</v>
      </c>
      <c r="E26" s="6" t="s">
        <v>116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2"/>
      <c r="C29" s="433"/>
      <c r="D29" s="434"/>
      <c r="E29" s="181"/>
    </row>
    <row r="33" spans="2:4" ht="15.75">
      <c r="B33" s="1" t="s">
        <v>684</v>
      </c>
      <c r="C33" s="1"/>
      <c r="D33" s="1"/>
    </row>
    <row r="35" spans="2:4" ht="15.75">
      <c r="B35" s="1" t="s">
        <v>685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B17" sqref="B17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0" t="s">
        <v>111</v>
      </c>
      <c r="C1" s="430"/>
      <c r="D1" s="430"/>
      <c r="E1" s="430"/>
    </row>
    <row r="2" spans="1:5" ht="15.75">
      <c r="A2" s="1"/>
      <c r="B2" s="361" t="s">
        <v>686</v>
      </c>
      <c r="C2" s="361"/>
      <c r="D2" s="361"/>
      <c r="E2" s="361"/>
    </row>
    <row r="3" spans="1:5" ht="15.75">
      <c r="A3" s="1"/>
      <c r="B3" s="361"/>
      <c r="C3" s="361"/>
      <c r="D3" s="361"/>
      <c r="E3" s="361"/>
    </row>
    <row r="4" spans="1:5" ht="31.5">
      <c r="A4" s="5" t="s">
        <v>112</v>
      </c>
      <c r="B4" s="5" t="s">
        <v>113</v>
      </c>
      <c r="C4" s="6" t="s">
        <v>114</v>
      </c>
      <c r="D4" s="7" t="s">
        <v>115</v>
      </c>
      <c r="E4" s="6" t="s">
        <v>116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687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62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5" t="s">
        <v>669</v>
      </c>
      <c r="B1" s="435"/>
      <c r="C1" s="435"/>
      <c r="D1" s="435"/>
    </row>
    <row r="2" spans="1:4" ht="15.75">
      <c r="A2" s="435" t="s">
        <v>688</v>
      </c>
      <c r="B2" s="435"/>
      <c r="C2" s="435"/>
      <c r="D2" s="435"/>
    </row>
    <row r="3" spans="1:4" ht="15.75">
      <c r="A3" s="435" t="s">
        <v>689</v>
      </c>
      <c r="B3" s="435"/>
      <c r="C3" s="435"/>
      <c r="D3" s="435"/>
    </row>
    <row r="4" spans="1:4" ht="0.75" customHeight="1"/>
    <row r="5" spans="1:4" ht="15.75">
      <c r="A5" s="9" t="s">
        <v>53</v>
      </c>
      <c r="B5" s="9" t="s">
        <v>113</v>
      </c>
      <c r="C5" s="9" t="s">
        <v>671</v>
      </c>
      <c r="D5" s="9" t="s">
        <v>168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760</v>
      </c>
    </row>
    <row r="33" spans="2:2">
      <c r="B33" t="s">
        <v>762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0" t="s">
        <v>111</v>
      </c>
      <c r="C1" s="430"/>
      <c r="D1" s="430"/>
      <c r="E1" s="430"/>
    </row>
    <row r="2" spans="1:6" ht="15.75">
      <c r="A2" s="1"/>
      <c r="B2" s="361" t="s">
        <v>690</v>
      </c>
      <c r="C2" s="361"/>
      <c r="D2" s="361"/>
      <c r="E2" s="361"/>
    </row>
    <row r="3" spans="1:6" ht="15.75">
      <c r="A3" s="1"/>
      <c r="B3" s="361"/>
      <c r="C3" s="361"/>
      <c r="D3" s="361"/>
      <c r="E3" s="361"/>
    </row>
    <row r="4" spans="1:6" ht="38.25">
      <c r="A4" s="5" t="s">
        <v>112</v>
      </c>
      <c r="B4" s="5" t="s">
        <v>113</v>
      </c>
      <c r="C4" s="91" t="s">
        <v>114</v>
      </c>
      <c r="D4" s="7" t="s">
        <v>115</v>
      </c>
      <c r="E4" s="6" t="s">
        <v>147</v>
      </c>
      <c r="F4" s="7" t="s">
        <v>148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691</v>
      </c>
    </row>
    <row r="46" spans="1:6" s="1" customFormat="1" ht="15.75"/>
    <row r="47" spans="1:6" s="1" customFormat="1" ht="15.75">
      <c r="B47" s="1" t="s">
        <v>62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62" t="s">
        <v>457</v>
      </c>
      <c r="B1" s="362"/>
      <c r="C1" s="362"/>
      <c r="D1" s="3"/>
      <c r="E1" s="3"/>
      <c r="F1" s="3"/>
      <c r="G1" s="3"/>
    </row>
    <row r="2" spans="1:7" ht="23.25" customHeight="1">
      <c r="B2" s="361" t="s">
        <v>693</v>
      </c>
      <c r="C2" s="361"/>
      <c r="D2" s="48"/>
      <c r="E2" s="48"/>
      <c r="F2" s="48"/>
      <c r="G2" s="48"/>
    </row>
    <row r="3" spans="1:7" ht="21.75" customHeight="1">
      <c r="A3" s="100"/>
      <c r="B3" s="431"/>
      <c r="C3" s="431"/>
      <c r="D3" s="48"/>
      <c r="E3" s="48"/>
      <c r="F3" s="48"/>
      <c r="G3" s="48"/>
    </row>
    <row r="4" spans="1:7" ht="31.5">
      <c r="A4" s="9" t="s">
        <v>112</v>
      </c>
      <c r="B4" s="6" t="s">
        <v>458</v>
      </c>
      <c r="C4" s="6" t="s">
        <v>459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692</v>
      </c>
      <c r="C17" s="1"/>
    </row>
    <row r="18" spans="2:3" ht="15.75">
      <c r="B18" s="1"/>
      <c r="C18" s="1"/>
    </row>
    <row r="19" spans="2:3" ht="15.75">
      <c r="B19" s="1" t="s">
        <v>456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6" t="s">
        <v>460</v>
      </c>
      <c r="H1" s="436"/>
      <c r="I1" s="436"/>
      <c r="J1" s="436"/>
      <c r="K1" s="436"/>
    </row>
    <row r="2" spans="1:11" ht="15.75">
      <c r="A2" s="1"/>
      <c r="B2" s="1"/>
      <c r="C2" s="1"/>
      <c r="D2" s="1"/>
      <c r="E2" s="1"/>
      <c r="F2" s="4"/>
      <c r="G2" s="436"/>
      <c r="H2" s="436"/>
      <c r="I2" s="436"/>
      <c r="J2" s="436"/>
      <c r="K2" s="436"/>
    </row>
    <row r="3" spans="1:11" ht="15.75">
      <c r="A3" s="1"/>
      <c r="B3" s="1"/>
      <c r="C3" s="1"/>
      <c r="D3" s="1"/>
      <c r="E3" s="1"/>
      <c r="F3" s="4"/>
      <c r="G3" s="436"/>
      <c r="H3" s="436"/>
      <c r="I3" s="436"/>
      <c r="J3" s="436"/>
      <c r="K3" s="436"/>
    </row>
    <row r="4" spans="1:11" ht="15.75">
      <c r="A4" s="1"/>
      <c r="B4" s="1"/>
      <c r="C4" s="1"/>
      <c r="D4" s="1"/>
      <c r="E4" s="1"/>
      <c r="F4" s="4"/>
      <c r="G4" s="436"/>
      <c r="H4" s="436"/>
      <c r="I4" s="436"/>
      <c r="J4" s="436"/>
      <c r="K4" s="436"/>
    </row>
    <row r="5" spans="1:11" ht="18.75" customHeight="1">
      <c r="A5" s="1"/>
      <c r="B5" s="1"/>
      <c r="C5" s="1"/>
      <c r="D5" s="1"/>
      <c r="E5" s="1"/>
      <c r="F5" s="1"/>
      <c r="G5" s="436"/>
      <c r="H5" s="436"/>
      <c r="I5" s="436"/>
      <c r="J5" s="436"/>
      <c r="K5" s="436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7" t="s">
        <v>461</v>
      </c>
      <c r="D11" s="437"/>
      <c r="E11" s="437"/>
      <c r="F11" s="437"/>
      <c r="G11" s="437"/>
      <c r="H11" s="437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7" t="s">
        <v>694</v>
      </c>
      <c r="C13" s="347"/>
      <c r="D13" s="347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</row>
    <row r="16" spans="1:11" ht="15.75">
      <c r="A16" s="1"/>
      <c r="B16" s="347" t="s">
        <v>462</v>
      </c>
      <c r="C16" s="347"/>
      <c r="D16" s="350"/>
      <c r="E16" s="350"/>
      <c r="F16" s="350"/>
      <c r="G16" s="21"/>
      <c r="H16" s="21"/>
      <c r="I16" s="21"/>
      <c r="J16" s="1"/>
      <c r="K16" s="1" t="s">
        <v>463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5" t="s">
        <v>123</v>
      </c>
      <c r="C18" s="335"/>
      <c r="D18" s="335"/>
      <c r="E18" s="335"/>
      <c r="F18" s="335"/>
      <c r="G18" s="21"/>
      <c r="H18" s="21" t="s">
        <v>464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465</v>
      </c>
      <c r="C20" s="21"/>
      <c r="D20" s="21"/>
      <c r="E20" s="21"/>
      <c r="F20" s="21"/>
      <c r="G20" s="21"/>
      <c r="H20" s="21" t="s">
        <v>466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468</v>
      </c>
      <c r="I22" s="21"/>
      <c r="J22" s="30"/>
      <c r="K22" s="104"/>
    </row>
    <row r="23" spans="1:11" ht="15.75">
      <c r="A23" s="1"/>
      <c r="B23" s="21" t="s">
        <v>140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469</v>
      </c>
      <c r="I24" s="21"/>
      <c r="J24" s="30"/>
      <c r="K24" s="8"/>
    </row>
    <row r="25" spans="1:11" ht="15.75">
      <c r="A25" s="1"/>
      <c r="B25" s="21" t="s">
        <v>695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470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136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137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471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39" t="s">
        <v>475</v>
      </c>
      <c r="B1" s="439"/>
      <c r="C1" s="439"/>
      <c r="D1" s="439"/>
      <c r="E1" s="439"/>
      <c r="F1" s="439"/>
      <c r="G1" s="439"/>
      <c r="H1" s="439"/>
    </row>
    <row r="2" spans="1:11" ht="48">
      <c r="A2" s="105" t="s">
        <v>476</v>
      </c>
      <c r="B2" s="105" t="s">
        <v>477</v>
      </c>
      <c r="C2" s="105" t="s">
        <v>478</v>
      </c>
      <c r="D2" s="105" t="s">
        <v>479</v>
      </c>
      <c r="E2" s="105" t="s">
        <v>480</v>
      </c>
      <c r="F2" s="105" t="s">
        <v>481</v>
      </c>
      <c r="G2" s="105" t="s">
        <v>482</v>
      </c>
      <c r="H2" s="105" t="s">
        <v>483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484</v>
      </c>
      <c r="B4" s="108" t="s">
        <v>143</v>
      </c>
      <c r="C4" s="109"/>
      <c r="D4" s="109"/>
      <c r="E4" s="109"/>
      <c r="F4" s="109"/>
      <c r="G4" s="109"/>
      <c r="H4" s="109"/>
    </row>
    <row r="5" spans="1:11" ht="25.5">
      <c r="A5" s="107" t="s">
        <v>485</v>
      </c>
      <c r="B5" s="108" t="s">
        <v>146</v>
      </c>
      <c r="C5" s="110"/>
      <c r="D5" s="110"/>
      <c r="E5" s="110"/>
      <c r="F5" s="110"/>
      <c r="G5" s="110"/>
      <c r="H5" s="109"/>
    </row>
    <row r="6" spans="1:11">
      <c r="A6" s="107" t="s">
        <v>486</v>
      </c>
      <c r="B6" s="108" t="s">
        <v>151</v>
      </c>
      <c r="C6" s="109"/>
      <c r="D6" s="109"/>
      <c r="E6" s="109"/>
      <c r="F6" s="109"/>
      <c r="G6" s="109"/>
      <c r="H6" s="109"/>
    </row>
    <row r="7" spans="1:11">
      <c r="A7" s="107" t="s">
        <v>487</v>
      </c>
      <c r="B7" s="108" t="s">
        <v>152</v>
      </c>
      <c r="C7" s="174"/>
      <c r="D7" s="175"/>
      <c r="E7" s="174"/>
      <c r="F7" s="174"/>
      <c r="G7" s="174"/>
      <c r="H7" s="109"/>
    </row>
    <row r="8" spans="1:11">
      <c r="A8" s="107" t="s">
        <v>488</v>
      </c>
      <c r="B8" s="108" t="s">
        <v>153</v>
      </c>
      <c r="C8" s="174"/>
      <c r="D8" s="174"/>
      <c r="E8" s="175"/>
      <c r="F8" s="174"/>
      <c r="G8" s="175"/>
      <c r="H8" s="109"/>
    </row>
    <row r="9" spans="1:11">
      <c r="A9" s="107" t="s">
        <v>489</v>
      </c>
      <c r="B9" s="108" t="s">
        <v>154</v>
      </c>
      <c r="C9" s="176"/>
      <c r="D9" s="176"/>
      <c r="E9" s="176"/>
      <c r="F9" s="176"/>
      <c r="G9" s="176"/>
      <c r="H9" s="109"/>
    </row>
    <row r="10" spans="1:11">
      <c r="A10" s="107" t="s">
        <v>490</v>
      </c>
      <c r="B10" s="108" t="s">
        <v>155</v>
      </c>
      <c r="C10" s="174"/>
      <c r="D10" s="174"/>
      <c r="E10" s="174"/>
      <c r="F10" s="174"/>
      <c r="G10" s="174"/>
      <c r="H10" s="109"/>
    </row>
    <row r="11" spans="1:11">
      <c r="A11" s="111" t="s">
        <v>491</v>
      </c>
      <c r="B11" s="111" t="s">
        <v>156</v>
      </c>
      <c r="C11" s="176"/>
      <c r="D11" s="176"/>
      <c r="E11" s="176"/>
      <c r="F11" s="176"/>
      <c r="G11" s="176"/>
      <c r="H11" s="110"/>
    </row>
    <row r="12" spans="1:11" ht="38.25">
      <c r="A12" s="107" t="s">
        <v>492</v>
      </c>
      <c r="B12" s="108" t="s">
        <v>157</v>
      </c>
      <c r="C12" s="174"/>
      <c r="D12" s="174"/>
      <c r="E12" s="174"/>
      <c r="F12" s="174"/>
      <c r="G12" s="174"/>
      <c r="H12" s="17"/>
    </row>
    <row r="13" spans="1:11">
      <c r="A13" s="107" t="s">
        <v>493</v>
      </c>
      <c r="B13" s="108" t="s">
        <v>158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494</v>
      </c>
      <c r="B14" s="108" t="s">
        <v>495</v>
      </c>
      <c r="C14" s="174"/>
      <c r="D14" s="174"/>
      <c r="E14" s="174"/>
      <c r="F14" s="174"/>
      <c r="G14" s="174"/>
      <c r="H14" s="109"/>
    </row>
    <row r="15" spans="1:11">
      <c r="A15" s="107" t="s">
        <v>496</v>
      </c>
      <c r="B15" s="108" t="s">
        <v>497</v>
      </c>
      <c r="C15" s="174"/>
      <c r="D15" s="174"/>
      <c r="E15" s="174"/>
      <c r="F15" s="174"/>
      <c r="G15" s="174"/>
      <c r="H15" s="109"/>
    </row>
    <row r="16" spans="1:11">
      <c r="A16" s="107" t="s">
        <v>498</v>
      </c>
      <c r="B16" s="108" t="s">
        <v>159</v>
      </c>
      <c r="C16" s="174"/>
      <c r="D16" s="174"/>
      <c r="E16" s="174"/>
      <c r="F16" s="174"/>
      <c r="G16" s="174"/>
      <c r="H16" s="109"/>
    </row>
    <row r="17" spans="1:8">
      <c r="A17" s="107" t="s">
        <v>494</v>
      </c>
      <c r="B17" s="108" t="s">
        <v>160</v>
      </c>
      <c r="C17" s="174"/>
      <c r="D17" s="174"/>
      <c r="E17" s="174"/>
      <c r="F17" s="174"/>
      <c r="G17" s="174"/>
      <c r="H17" s="109"/>
    </row>
    <row r="18" spans="1:8">
      <c r="A18" s="107" t="s">
        <v>496</v>
      </c>
      <c r="B18" s="108" t="s">
        <v>499</v>
      </c>
      <c r="C18" s="174"/>
      <c r="D18" s="174"/>
      <c r="E18" s="174"/>
      <c r="F18" s="174"/>
      <c r="G18" s="174"/>
      <c r="H18" s="109"/>
    </row>
    <row r="19" spans="1:8">
      <c r="A19" s="107" t="s">
        <v>500</v>
      </c>
      <c r="B19" s="108" t="s">
        <v>162</v>
      </c>
      <c r="C19" s="174"/>
      <c r="D19" s="174"/>
      <c r="E19" s="174"/>
      <c r="F19" s="174"/>
      <c r="G19" s="174"/>
      <c r="H19" s="109"/>
    </row>
    <row r="20" spans="1:8">
      <c r="A20" s="107" t="s">
        <v>494</v>
      </c>
      <c r="B20" s="108" t="s">
        <v>501</v>
      </c>
      <c r="C20" s="174"/>
      <c r="D20" s="174"/>
      <c r="E20" s="174"/>
      <c r="F20" s="174"/>
      <c r="G20" s="174"/>
      <c r="H20" s="109"/>
    </row>
    <row r="21" spans="1:8">
      <c r="A21" s="112" t="s">
        <v>496</v>
      </c>
      <c r="B21" s="182" t="s">
        <v>502</v>
      </c>
      <c r="C21" s="178"/>
      <c r="D21" s="178"/>
      <c r="E21" s="178"/>
      <c r="F21" s="178"/>
      <c r="G21" s="178"/>
      <c r="H21" s="109"/>
    </row>
    <row r="23" spans="1:8">
      <c r="A23" s="75" t="s">
        <v>61</v>
      </c>
    </row>
    <row r="24" spans="1:8">
      <c r="A24" s="76"/>
    </row>
    <row r="25" spans="1:8">
      <c r="A25" s="75" t="s">
        <v>110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6" t="s">
        <v>460</v>
      </c>
      <c r="H1" s="436"/>
      <c r="I1" s="436"/>
      <c r="J1" s="436"/>
      <c r="K1" s="436"/>
    </row>
    <row r="2" spans="1:11" ht="15.75">
      <c r="A2" s="1"/>
      <c r="B2" s="1"/>
      <c r="C2" s="1"/>
      <c r="D2" s="1"/>
      <c r="E2" s="1"/>
      <c r="F2" s="4"/>
      <c r="G2" s="436"/>
      <c r="H2" s="436"/>
      <c r="I2" s="436"/>
      <c r="J2" s="436"/>
      <c r="K2" s="436"/>
    </row>
    <row r="3" spans="1:11" ht="15.75">
      <c r="A3" s="1"/>
      <c r="B3" s="1"/>
      <c r="C3" s="1"/>
      <c r="D3" s="1"/>
      <c r="E3" s="1"/>
      <c r="F3" s="4"/>
      <c r="G3" s="436"/>
      <c r="H3" s="436"/>
      <c r="I3" s="436"/>
      <c r="J3" s="436"/>
      <c r="K3" s="436"/>
    </row>
    <row r="4" spans="1:11" ht="15.75">
      <c r="A4" s="1"/>
      <c r="B4" s="1"/>
      <c r="C4" s="1"/>
      <c r="D4" s="1"/>
      <c r="E4" s="1"/>
      <c r="F4" s="4"/>
      <c r="G4" s="436"/>
      <c r="H4" s="436"/>
      <c r="I4" s="436"/>
      <c r="J4" s="436"/>
      <c r="K4" s="436"/>
    </row>
    <row r="5" spans="1:11" ht="18.75" customHeight="1">
      <c r="A5" s="1"/>
      <c r="B5" s="1"/>
      <c r="C5" s="1"/>
      <c r="D5" s="1"/>
      <c r="E5" s="1"/>
      <c r="F5" s="1"/>
      <c r="G5" s="436"/>
      <c r="H5" s="436"/>
      <c r="I5" s="436"/>
      <c r="J5" s="436"/>
      <c r="K5" s="436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7" t="s">
        <v>503</v>
      </c>
      <c r="D11" s="437"/>
      <c r="E11" s="437"/>
      <c r="F11" s="437"/>
      <c r="G11" s="437"/>
      <c r="H11" s="437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7" t="s">
        <v>161</v>
      </c>
      <c r="C13" s="347"/>
      <c r="D13" s="347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696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</row>
    <row r="16" spans="1:11" ht="15.75">
      <c r="A16" s="1"/>
      <c r="B16" s="347" t="s">
        <v>462</v>
      </c>
      <c r="C16" s="347"/>
      <c r="D16" s="350"/>
      <c r="E16" s="350"/>
      <c r="F16" s="350"/>
      <c r="G16" s="21"/>
      <c r="H16" s="21"/>
      <c r="I16" s="21"/>
      <c r="J16" s="1"/>
      <c r="K16" s="1" t="s">
        <v>463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5" t="s">
        <v>123</v>
      </c>
      <c r="C18" s="335"/>
      <c r="D18" s="335"/>
      <c r="E18" s="335"/>
      <c r="F18" s="335"/>
      <c r="G18" s="21"/>
      <c r="H18" s="21" t="s">
        <v>504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465</v>
      </c>
      <c r="C20" s="21"/>
      <c r="D20" s="21"/>
      <c r="E20" s="21"/>
      <c r="F20" s="21"/>
      <c r="G20" s="21"/>
      <c r="H20" s="21" t="s">
        <v>466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468</v>
      </c>
      <c r="I22" s="21"/>
      <c r="J22" s="30"/>
      <c r="K22" s="104"/>
    </row>
    <row r="23" spans="1:11" ht="15.75">
      <c r="A23" s="1"/>
      <c r="B23" s="21" t="s">
        <v>140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469</v>
      </c>
      <c r="I24" s="21"/>
      <c r="J24" s="30"/>
      <c r="K24" s="8"/>
    </row>
    <row r="25" spans="1:11" ht="15.75">
      <c r="A25" s="1"/>
      <c r="B25" s="21" t="s">
        <v>695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470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136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137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471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13" zoomScaleNormal="100" workbookViewId="0">
      <selection activeCell="B20" sqref="B20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227</v>
      </c>
      <c r="B1" s="189" t="s">
        <v>228</v>
      </c>
      <c r="C1" s="189" t="s">
        <v>225</v>
      </c>
      <c r="D1" s="189" t="s">
        <v>226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142</v>
      </c>
      <c r="B3" s="190"/>
      <c r="C3" s="274"/>
      <c r="D3" s="274"/>
    </row>
    <row r="4" spans="1:4" ht="12.75" customHeight="1">
      <c r="A4" s="195" t="s">
        <v>229</v>
      </c>
      <c r="B4" s="191"/>
      <c r="C4" s="275"/>
      <c r="D4" s="276"/>
    </row>
    <row r="5" spans="1:4" ht="12.75" customHeight="1">
      <c r="A5" s="196" t="s">
        <v>230</v>
      </c>
      <c r="B5" s="192"/>
      <c r="C5" s="277"/>
      <c r="D5" s="294"/>
    </row>
    <row r="6" spans="1:4" ht="13.5" customHeight="1">
      <c r="A6" s="196" t="s">
        <v>231</v>
      </c>
      <c r="B6" s="39" t="s">
        <v>143</v>
      </c>
      <c r="C6" s="295">
        <v>5876059.2000000002</v>
      </c>
      <c r="D6" s="295">
        <v>5876059.2000000002</v>
      </c>
    </row>
    <row r="7" spans="1:4" ht="15.75" customHeight="1">
      <c r="A7" s="196" t="s">
        <v>232</v>
      </c>
      <c r="B7" s="39" t="s">
        <v>144</v>
      </c>
      <c r="C7" s="295">
        <v>55412</v>
      </c>
      <c r="D7" s="295">
        <v>55412</v>
      </c>
    </row>
    <row r="8" spans="1:4" ht="13.5" customHeight="1">
      <c r="A8" s="196" t="s">
        <v>237</v>
      </c>
      <c r="B8" s="39" t="s">
        <v>145</v>
      </c>
      <c r="C8" s="295">
        <f>C6-C7</f>
        <v>5820647.2000000002</v>
      </c>
      <c r="D8" s="295">
        <f>D6-D7</f>
        <v>5820647.2000000002</v>
      </c>
    </row>
    <row r="9" spans="1:4" ht="12" customHeight="1">
      <c r="A9" s="197" t="s">
        <v>233</v>
      </c>
      <c r="B9" s="39"/>
      <c r="C9" s="270"/>
      <c r="D9" s="295"/>
    </row>
    <row r="10" spans="1:4" ht="15.75" customHeight="1">
      <c r="A10" s="196" t="s">
        <v>234</v>
      </c>
      <c r="B10" s="39" t="s">
        <v>146</v>
      </c>
      <c r="C10" s="270"/>
      <c r="D10" s="295"/>
    </row>
    <row r="11" spans="1:4" ht="15" customHeight="1">
      <c r="A11" s="196" t="s">
        <v>235</v>
      </c>
      <c r="B11" s="39" t="s">
        <v>149</v>
      </c>
      <c r="C11" s="270"/>
      <c r="D11" s="295"/>
    </row>
    <row r="12" spans="1:4" ht="12.75" customHeight="1">
      <c r="A12" s="196" t="s">
        <v>236</v>
      </c>
      <c r="B12" s="39" t="s">
        <v>150</v>
      </c>
      <c r="C12" s="278"/>
      <c r="D12" s="295"/>
    </row>
    <row r="13" spans="1:4" ht="26.25" customHeight="1">
      <c r="A13" s="196" t="s">
        <v>238</v>
      </c>
      <c r="B13" s="39" t="s">
        <v>151</v>
      </c>
      <c r="C13" s="278"/>
      <c r="D13" s="294"/>
    </row>
    <row r="14" spans="1:4" ht="12.75" customHeight="1">
      <c r="A14" s="196" t="s">
        <v>239</v>
      </c>
      <c r="B14" s="39" t="s">
        <v>152</v>
      </c>
      <c r="C14" s="270">
        <v>1500</v>
      </c>
      <c r="D14" s="295">
        <v>1500</v>
      </c>
    </row>
    <row r="15" spans="1:4" ht="15.75" customHeight="1">
      <c r="A15" s="196" t="s">
        <v>240</v>
      </c>
      <c r="B15" s="39" t="s">
        <v>153</v>
      </c>
      <c r="C15" s="270"/>
      <c r="D15" s="295"/>
    </row>
    <row r="16" spans="1:4" ht="14.25" customHeight="1">
      <c r="A16" s="196" t="s">
        <v>241</v>
      </c>
      <c r="B16" s="39" t="s">
        <v>154</v>
      </c>
      <c r="C16" s="270"/>
      <c r="D16" s="295"/>
    </row>
    <row r="17" spans="1:5" ht="12" customHeight="1">
      <c r="A17" s="196" t="s">
        <v>242</v>
      </c>
      <c r="B17" s="39" t="s">
        <v>155</v>
      </c>
      <c r="C17" s="270"/>
      <c r="D17" s="295"/>
    </row>
    <row r="18" spans="1:5" ht="12" customHeight="1">
      <c r="A18" s="196" t="s">
        <v>243</v>
      </c>
      <c r="B18" s="39" t="s">
        <v>156</v>
      </c>
      <c r="C18" s="270"/>
      <c r="D18" s="295"/>
    </row>
    <row r="19" spans="1:5" ht="12" customHeight="1">
      <c r="A19" s="196" t="s">
        <v>244</v>
      </c>
      <c r="B19" s="39" t="s">
        <v>157</v>
      </c>
      <c r="C19" s="270"/>
      <c r="D19" s="295"/>
    </row>
    <row r="20" spans="1:5" ht="12" customHeight="1">
      <c r="A20" s="196" t="s">
        <v>245</v>
      </c>
      <c r="B20" s="39" t="s">
        <v>158</v>
      </c>
      <c r="C20" s="270"/>
      <c r="D20" s="295"/>
    </row>
    <row r="21" spans="1:5" ht="15" customHeight="1">
      <c r="A21" s="196" t="s">
        <v>246</v>
      </c>
      <c r="B21" s="39" t="s">
        <v>159</v>
      </c>
      <c r="C21" s="270">
        <v>287748</v>
      </c>
      <c r="D21" s="295">
        <v>287748</v>
      </c>
    </row>
    <row r="22" spans="1:5" ht="25.5" customHeight="1">
      <c r="A22" s="196" t="s">
        <v>247</v>
      </c>
      <c r="B22" s="39" t="s">
        <v>160</v>
      </c>
      <c r="C22" s="279"/>
      <c r="D22" s="295"/>
    </row>
    <row r="23" spans="1:5" ht="25.5" customHeight="1">
      <c r="A23" s="196" t="s">
        <v>248</v>
      </c>
      <c r="B23" s="39" t="s">
        <v>162</v>
      </c>
      <c r="C23" s="279"/>
      <c r="D23" s="295"/>
    </row>
    <row r="24" spans="1:5" ht="25.5" customHeight="1">
      <c r="A24" s="197" t="s">
        <v>277</v>
      </c>
      <c r="B24" s="39" t="s">
        <v>163</v>
      </c>
      <c r="C24" s="280">
        <f>C8+C14+C21</f>
        <v>6109895.2000000002</v>
      </c>
      <c r="D24" s="280">
        <f>D8+D14+D21</f>
        <v>6109895.2000000002</v>
      </c>
      <c r="E24" s="40"/>
    </row>
    <row r="25" spans="1:5" ht="12" customHeight="1">
      <c r="A25" s="198" t="s">
        <v>249</v>
      </c>
      <c r="B25" s="39"/>
      <c r="C25" s="279"/>
      <c r="D25" s="295"/>
    </row>
    <row r="26" spans="1:5" ht="27.75" customHeight="1">
      <c r="A26" s="196" t="s">
        <v>250</v>
      </c>
      <c r="B26" s="39" t="s">
        <v>164</v>
      </c>
      <c r="C26" s="295">
        <f>C27+C28+C29+C30</f>
        <v>81069.2</v>
      </c>
      <c r="D26" s="295">
        <f>D27+D28+D29+D30</f>
        <v>31791.200000000001</v>
      </c>
    </row>
    <row r="27" spans="1:5" ht="15.75" customHeight="1">
      <c r="A27" s="196" t="s">
        <v>251</v>
      </c>
      <c r="B27" s="39" t="s">
        <v>165</v>
      </c>
      <c r="C27" s="295">
        <v>6169.2</v>
      </c>
      <c r="D27" s="295">
        <v>6169.2</v>
      </c>
    </row>
    <row r="28" spans="1:5" ht="14.25" customHeight="1">
      <c r="A28" s="199" t="s">
        <v>252</v>
      </c>
      <c r="B28" s="39" t="s">
        <v>166</v>
      </c>
      <c r="C28" s="295"/>
      <c r="D28" s="295"/>
    </row>
    <row r="29" spans="1:5" ht="15.75" customHeight="1">
      <c r="A29" s="196" t="s">
        <v>255</v>
      </c>
      <c r="B29" s="39" t="s">
        <v>167</v>
      </c>
      <c r="C29" s="295">
        <v>74900</v>
      </c>
      <c r="D29" s="295">
        <v>25622</v>
      </c>
    </row>
    <row r="30" spans="1:5" ht="12.75" customHeight="1">
      <c r="A30" s="196" t="s">
        <v>256</v>
      </c>
      <c r="B30" s="39" t="s">
        <v>189</v>
      </c>
      <c r="C30" s="295"/>
      <c r="D30" s="295"/>
    </row>
    <row r="31" spans="1:5" ht="15.75" customHeight="1">
      <c r="A31" s="196" t="s">
        <v>257</v>
      </c>
      <c r="B31" s="39" t="s">
        <v>190</v>
      </c>
      <c r="C31" s="270"/>
      <c r="D31" s="295"/>
    </row>
    <row r="32" spans="1:5" ht="14.25" customHeight="1">
      <c r="A32" s="196" t="s">
        <v>258</v>
      </c>
      <c r="B32" s="39" t="s">
        <v>191</v>
      </c>
      <c r="C32" s="270"/>
      <c r="D32" s="295"/>
    </row>
    <row r="33" spans="1:5" ht="27.75" customHeight="1">
      <c r="A33" s="197" t="s">
        <v>278</v>
      </c>
      <c r="B33" s="39" t="s">
        <v>192</v>
      </c>
      <c r="C33" s="270">
        <f>C35+C36+C37+C38+C39+C40+C41+C42+C42+C43+C44</f>
        <v>60544.5</v>
      </c>
      <c r="D33" s="295">
        <f>D35+D36+D37+D38+D39+D40+D41+D42+D42+D43+D44</f>
        <v>62376.1</v>
      </c>
    </row>
    <row r="34" spans="1:5" ht="17.25" customHeight="1">
      <c r="A34" s="196" t="s">
        <v>259</v>
      </c>
      <c r="B34" s="39" t="s">
        <v>193</v>
      </c>
      <c r="C34" s="270"/>
      <c r="D34" s="295"/>
    </row>
    <row r="35" spans="1:5" ht="26.25" customHeight="1">
      <c r="A35" s="200" t="s">
        <v>260</v>
      </c>
      <c r="B35" s="193" t="s">
        <v>194</v>
      </c>
      <c r="C35" s="270"/>
      <c r="D35" s="295"/>
    </row>
    <row r="36" spans="1:5" ht="13.5" customHeight="1">
      <c r="A36" s="196" t="s">
        <v>269</v>
      </c>
      <c r="B36" s="39" t="s">
        <v>195</v>
      </c>
      <c r="C36" s="295">
        <v>3580</v>
      </c>
      <c r="D36" s="295">
        <v>3580</v>
      </c>
    </row>
    <row r="37" spans="1:5" ht="12.75" customHeight="1">
      <c r="A37" s="196" t="s">
        <v>270</v>
      </c>
      <c r="B37" s="39" t="s">
        <v>196</v>
      </c>
      <c r="C37" s="295"/>
      <c r="D37" s="295"/>
    </row>
    <row r="38" spans="1:5" ht="14.25" customHeight="1">
      <c r="A38" s="201" t="s">
        <v>271</v>
      </c>
      <c r="B38" s="41" t="s">
        <v>197</v>
      </c>
      <c r="C38" s="295"/>
      <c r="D38" s="295"/>
    </row>
    <row r="39" spans="1:5" ht="27" customHeight="1">
      <c r="A39" s="202" t="s">
        <v>279</v>
      </c>
      <c r="B39" s="41" t="s">
        <v>198</v>
      </c>
      <c r="C39" s="295"/>
      <c r="D39" s="295"/>
    </row>
    <row r="40" spans="1:5" ht="27.75" customHeight="1">
      <c r="A40" s="202" t="s">
        <v>272</v>
      </c>
      <c r="B40" s="41" t="s">
        <v>199</v>
      </c>
      <c r="C40" s="295">
        <v>7089.5</v>
      </c>
      <c r="D40" s="295">
        <v>8921.1</v>
      </c>
    </row>
    <row r="41" spans="1:5" ht="29.25" customHeight="1">
      <c r="A41" s="199" t="s">
        <v>273</v>
      </c>
      <c r="B41" s="41" t="s">
        <v>201</v>
      </c>
      <c r="C41" s="295"/>
      <c r="D41" s="295"/>
    </row>
    <row r="42" spans="1:5" ht="30" customHeight="1">
      <c r="A42" s="202" t="s">
        <v>274</v>
      </c>
      <c r="B42" s="41" t="s">
        <v>202</v>
      </c>
      <c r="C42" s="295"/>
      <c r="D42" s="295"/>
    </row>
    <row r="43" spans="1:5" ht="30" customHeight="1">
      <c r="A43" s="202" t="s">
        <v>275</v>
      </c>
      <c r="B43" s="39" t="s">
        <v>203</v>
      </c>
      <c r="C43" s="295"/>
      <c r="D43" s="295"/>
    </row>
    <row r="44" spans="1:5" ht="15" customHeight="1">
      <c r="A44" s="203" t="s">
        <v>276</v>
      </c>
      <c r="B44" s="39" t="s">
        <v>204</v>
      </c>
      <c r="C44" s="295">
        <v>49875</v>
      </c>
      <c r="D44" s="295">
        <v>49875</v>
      </c>
    </row>
    <row r="45" spans="1:5" ht="33.75" customHeight="1">
      <c r="A45" s="204" t="s">
        <v>280</v>
      </c>
      <c r="B45" s="39" t="s">
        <v>437</v>
      </c>
      <c r="C45" s="270">
        <f>пасив!C3+пасив!C4+пасив!C5+пасив!C6</f>
        <v>877.4</v>
      </c>
      <c r="D45" s="295">
        <f>пасив!D3+пасив!D4+пасив!D5+пасив!D6</f>
        <v>3882.5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2" t="s">
        <v>505</v>
      </c>
      <c r="B1" s="442"/>
      <c r="C1" s="442"/>
      <c r="D1" s="442"/>
    </row>
    <row r="2" spans="1:4" ht="14.25" customHeight="1">
      <c r="A2" s="440" t="s">
        <v>476</v>
      </c>
      <c r="B2" s="441" t="s">
        <v>477</v>
      </c>
      <c r="C2" s="114" t="s">
        <v>506</v>
      </c>
      <c r="D2" s="114" t="s">
        <v>507</v>
      </c>
    </row>
    <row r="3" spans="1:4" ht="12" customHeight="1">
      <c r="A3" s="440">
        <v>1</v>
      </c>
      <c r="B3" s="441">
        <v>2</v>
      </c>
      <c r="C3" s="114">
        <v>3</v>
      </c>
      <c r="D3" s="113">
        <v>4</v>
      </c>
    </row>
    <row r="4" spans="1:4" ht="14.25">
      <c r="A4" s="443" t="s">
        <v>508</v>
      </c>
      <c r="B4" s="444"/>
      <c r="C4" s="444"/>
      <c r="D4" s="445"/>
    </row>
    <row r="5" spans="1:4" ht="15">
      <c r="A5" s="115" t="s">
        <v>509</v>
      </c>
      <c r="B5" s="116" t="s">
        <v>143</v>
      </c>
      <c r="C5" s="17"/>
      <c r="D5" s="117">
        <v>439792</v>
      </c>
    </row>
    <row r="6" spans="1:4" ht="15">
      <c r="A6" s="115" t="s">
        <v>510</v>
      </c>
      <c r="B6" s="116" t="s">
        <v>144</v>
      </c>
      <c r="C6" s="117">
        <v>325631</v>
      </c>
      <c r="D6" s="117"/>
    </row>
    <row r="7" spans="1:4" ht="15">
      <c r="A7" s="115" t="s">
        <v>511</v>
      </c>
      <c r="B7" s="116" t="s">
        <v>145</v>
      </c>
      <c r="C7" s="117">
        <v>31407</v>
      </c>
      <c r="D7" s="117"/>
    </row>
    <row r="8" spans="1:4" ht="15.75" customHeight="1">
      <c r="A8" s="115" t="s">
        <v>512</v>
      </c>
      <c r="B8" s="116" t="s">
        <v>513</v>
      </c>
      <c r="C8" s="117">
        <v>42320</v>
      </c>
      <c r="D8" s="117"/>
    </row>
    <row r="9" spans="1:4" ht="28.5">
      <c r="A9" s="118" t="s">
        <v>514</v>
      </c>
      <c r="B9" s="114" t="s">
        <v>515</v>
      </c>
      <c r="C9" s="119">
        <f>SUM(C5:C8)</f>
        <v>399358</v>
      </c>
      <c r="D9" s="119">
        <f>SUM(D5:D8)</f>
        <v>439792</v>
      </c>
    </row>
    <row r="10" spans="1:4" ht="14.25">
      <c r="A10" s="443" t="s">
        <v>516</v>
      </c>
      <c r="B10" s="444"/>
      <c r="C10" s="444"/>
      <c r="D10" s="445"/>
    </row>
    <row r="11" spans="1:4" ht="15">
      <c r="A11" s="115" t="s">
        <v>517</v>
      </c>
      <c r="B11" s="116" t="s">
        <v>146</v>
      </c>
      <c r="C11" s="120"/>
      <c r="D11" s="120"/>
    </row>
    <row r="12" spans="1:4" ht="15">
      <c r="A12" s="115" t="s">
        <v>518</v>
      </c>
      <c r="B12" s="116" t="s">
        <v>149</v>
      </c>
      <c r="C12" s="120"/>
      <c r="D12" s="120"/>
    </row>
    <row r="13" spans="1:4" ht="15">
      <c r="A13" s="115" t="s">
        <v>519</v>
      </c>
      <c r="B13" s="116" t="s">
        <v>150</v>
      </c>
      <c r="C13" s="120"/>
      <c r="D13" s="120"/>
    </row>
    <row r="14" spans="1:4" ht="15">
      <c r="A14" s="115" t="s">
        <v>520</v>
      </c>
      <c r="B14" s="116" t="s">
        <v>521</v>
      </c>
      <c r="C14" s="120"/>
      <c r="D14" s="120"/>
    </row>
    <row r="15" spans="1:4" ht="47.25" customHeight="1">
      <c r="A15" s="121" t="s">
        <v>522</v>
      </c>
      <c r="B15" s="122" t="s">
        <v>523</v>
      </c>
      <c r="C15" s="123"/>
      <c r="D15" s="123"/>
    </row>
    <row r="16" spans="1:4" ht="14.25">
      <c r="A16" s="443" t="s">
        <v>524</v>
      </c>
      <c r="B16" s="444"/>
      <c r="C16" s="444"/>
      <c r="D16" s="445"/>
    </row>
    <row r="17" spans="1:5" ht="15">
      <c r="A17" s="115" t="s">
        <v>525</v>
      </c>
      <c r="B17" s="116" t="s">
        <v>151</v>
      </c>
      <c r="C17" s="124">
        <v>408</v>
      </c>
      <c r="D17" s="125"/>
    </row>
    <row r="18" spans="1:5" ht="15">
      <c r="A18" s="115" t="s">
        <v>526</v>
      </c>
      <c r="B18" s="116" t="s">
        <v>527</v>
      </c>
      <c r="C18" s="124">
        <v>49219</v>
      </c>
      <c r="D18" s="125"/>
      <c r="E18" s="40"/>
    </row>
    <row r="19" spans="1:5" ht="23.25" customHeight="1">
      <c r="A19" s="121" t="s">
        <v>528</v>
      </c>
      <c r="B19" s="122" t="s">
        <v>529</v>
      </c>
      <c r="C19" s="126">
        <f>SUM(C17:C18)</f>
        <v>49627</v>
      </c>
      <c r="D19" s="127"/>
      <c r="E19" s="40"/>
    </row>
    <row r="20" spans="1:5" ht="14.25">
      <c r="A20" s="443" t="s">
        <v>530</v>
      </c>
      <c r="B20" s="444"/>
      <c r="C20" s="444"/>
      <c r="D20" s="445"/>
    </row>
    <row r="21" spans="1:5" ht="15">
      <c r="A21" s="115" t="s">
        <v>531</v>
      </c>
      <c r="B21" s="116" t="s">
        <v>152</v>
      </c>
      <c r="C21" s="120"/>
      <c r="D21" s="120"/>
    </row>
    <row r="22" spans="1:5" ht="30">
      <c r="A22" s="115" t="s">
        <v>533</v>
      </c>
      <c r="B22" s="116" t="s">
        <v>534</v>
      </c>
      <c r="C22" s="120"/>
      <c r="D22" s="120"/>
    </row>
    <row r="23" spans="1:5" ht="28.5" customHeight="1">
      <c r="A23" s="115" t="s">
        <v>535</v>
      </c>
      <c r="B23" s="116" t="s">
        <v>536</v>
      </c>
      <c r="C23" s="120"/>
      <c r="D23" s="120"/>
    </row>
    <row r="24" spans="1:5" ht="30">
      <c r="A24" s="121" t="s">
        <v>551</v>
      </c>
      <c r="B24" s="116" t="s">
        <v>537</v>
      </c>
      <c r="C24" s="128"/>
      <c r="D24" s="128"/>
    </row>
    <row r="25" spans="1:5" ht="28.5">
      <c r="A25" s="129" t="s">
        <v>538</v>
      </c>
      <c r="B25" s="130" t="s">
        <v>539</v>
      </c>
      <c r="C25" s="131">
        <v>448985</v>
      </c>
      <c r="D25" s="131">
        <v>439792</v>
      </c>
    </row>
    <row r="26" spans="1:5" ht="14.25">
      <c r="A26" s="443" t="s">
        <v>540</v>
      </c>
      <c r="B26" s="444"/>
      <c r="C26" s="444"/>
      <c r="D26" s="445"/>
    </row>
    <row r="27" spans="1:5" ht="17.25" customHeight="1">
      <c r="A27" s="115" t="s">
        <v>541</v>
      </c>
      <c r="B27" s="116" t="s">
        <v>153</v>
      </c>
      <c r="C27" s="132"/>
      <c r="D27" s="132"/>
    </row>
    <row r="28" spans="1:5" ht="30">
      <c r="A28" s="115" t="s">
        <v>542</v>
      </c>
      <c r="B28" s="116" t="s">
        <v>543</v>
      </c>
      <c r="C28" s="133"/>
      <c r="D28" s="133"/>
    </row>
    <row r="29" spans="1:5" ht="15">
      <c r="A29" s="115" t="s">
        <v>544</v>
      </c>
      <c r="B29" s="116" t="s">
        <v>545</v>
      </c>
      <c r="C29" s="133"/>
      <c r="D29" s="133"/>
    </row>
    <row r="30" spans="1:5" ht="42.75">
      <c r="A30" s="121" t="s">
        <v>546</v>
      </c>
      <c r="B30" s="116" t="s">
        <v>547</v>
      </c>
      <c r="C30" s="134"/>
      <c r="D30" s="134"/>
    </row>
    <row r="31" spans="1:5" ht="30">
      <c r="A31" s="115" t="s">
        <v>548</v>
      </c>
      <c r="B31" s="116" t="s">
        <v>154</v>
      </c>
      <c r="C31" s="131">
        <v>448985</v>
      </c>
      <c r="D31" s="131">
        <v>439792</v>
      </c>
    </row>
    <row r="32" spans="1:5" ht="37.5" customHeight="1">
      <c r="A32" s="115" t="s">
        <v>549</v>
      </c>
      <c r="B32" s="116" t="s">
        <v>155</v>
      </c>
      <c r="C32" s="133"/>
      <c r="D32" s="135">
        <v>9193</v>
      </c>
    </row>
    <row r="33" spans="1:4" ht="30">
      <c r="A33" s="115" t="s">
        <v>550</v>
      </c>
      <c r="B33" s="116" t="s">
        <v>156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62" t="s">
        <v>552</v>
      </c>
      <c r="B2" s="362"/>
      <c r="C2" s="362"/>
    </row>
    <row r="4" spans="1:3" ht="15.75">
      <c r="A4" s="9" t="s">
        <v>553</v>
      </c>
      <c r="B4" s="9" t="s">
        <v>554</v>
      </c>
      <c r="C4" s="9" t="s">
        <v>555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556</v>
      </c>
      <c r="B6" s="14" t="s">
        <v>157</v>
      </c>
      <c r="C6" s="43">
        <v>0</v>
      </c>
    </row>
    <row r="7" spans="1:3" ht="15.75">
      <c r="A7" s="138" t="s">
        <v>557</v>
      </c>
      <c r="B7" s="139" t="s">
        <v>158</v>
      </c>
      <c r="C7" s="43">
        <v>28654</v>
      </c>
    </row>
    <row r="8" spans="1:3" ht="15.75">
      <c r="A8" s="8" t="s">
        <v>558</v>
      </c>
      <c r="B8" s="14"/>
      <c r="C8" s="9"/>
    </row>
    <row r="9" spans="1:3" ht="15.75">
      <c r="A9" s="8" t="s">
        <v>559</v>
      </c>
      <c r="B9" s="14" t="s">
        <v>495</v>
      </c>
      <c r="C9" s="9">
        <v>28654</v>
      </c>
    </row>
    <row r="10" spans="1:3" ht="15.75">
      <c r="A10" s="8" t="s">
        <v>560</v>
      </c>
      <c r="B10" s="14" t="s">
        <v>497</v>
      </c>
      <c r="C10" s="9"/>
    </row>
    <row r="11" spans="1:3" ht="15.75">
      <c r="A11" s="8" t="s">
        <v>561</v>
      </c>
      <c r="B11" s="14" t="s">
        <v>562</v>
      </c>
      <c r="C11" s="9"/>
    </row>
    <row r="12" spans="1:3" ht="15.75">
      <c r="A12" s="8" t="s">
        <v>563</v>
      </c>
      <c r="B12" s="14" t="s">
        <v>564</v>
      </c>
      <c r="C12" s="9"/>
    </row>
    <row r="13" spans="1:3" ht="15.75">
      <c r="A13" s="138" t="s">
        <v>565</v>
      </c>
      <c r="B13" s="139" t="s">
        <v>159</v>
      </c>
      <c r="C13" s="43">
        <v>28654</v>
      </c>
    </row>
    <row r="14" spans="1:3" ht="15.75">
      <c r="A14" s="8" t="s">
        <v>566</v>
      </c>
      <c r="B14" s="9"/>
      <c r="C14" s="9"/>
    </row>
    <row r="15" spans="1:3" ht="31.5">
      <c r="A15" s="140" t="s">
        <v>567</v>
      </c>
      <c r="B15" s="9">
        <v>111</v>
      </c>
      <c r="C15" s="9"/>
    </row>
    <row r="16" spans="1:3" ht="31.5">
      <c r="A16" s="140" t="s">
        <v>568</v>
      </c>
      <c r="B16" s="9">
        <v>112</v>
      </c>
      <c r="C16" s="9"/>
    </row>
    <row r="17" spans="1:4" ht="15.75">
      <c r="A17" s="140" t="s">
        <v>569</v>
      </c>
      <c r="B17" s="9">
        <v>113</v>
      </c>
      <c r="C17" s="43"/>
    </row>
    <row r="18" spans="1:4" ht="31.5">
      <c r="A18" s="140" t="s">
        <v>570</v>
      </c>
      <c r="B18" s="9">
        <v>114</v>
      </c>
      <c r="C18" s="9">
        <v>26666</v>
      </c>
    </row>
    <row r="19" spans="1:4" ht="15.75">
      <c r="A19" s="140" t="s">
        <v>571</v>
      </c>
      <c r="B19" s="9">
        <v>115</v>
      </c>
      <c r="C19" s="9">
        <v>1988</v>
      </c>
    </row>
    <row r="20" spans="1:4" ht="15.75">
      <c r="A20" s="141" t="s">
        <v>572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61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110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6" t="s">
        <v>117</v>
      </c>
      <c r="L1" s="446"/>
      <c r="M1" s="446"/>
      <c r="N1" s="446"/>
      <c r="O1" s="446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6"/>
      <c r="L2" s="446"/>
      <c r="M2" s="446"/>
      <c r="N2" s="446"/>
      <c r="O2" s="446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6"/>
      <c r="L3" s="446"/>
      <c r="M3" s="446"/>
      <c r="N3" s="446"/>
      <c r="O3" s="446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6"/>
      <c r="L4" s="446"/>
      <c r="M4" s="446"/>
      <c r="N4" s="446"/>
      <c r="O4" s="446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7" t="s">
        <v>573</v>
      </c>
      <c r="E11" s="437"/>
      <c r="F11" s="437"/>
      <c r="G11" s="437"/>
      <c r="H11" s="437"/>
      <c r="I11" s="437"/>
      <c r="J11" s="437"/>
      <c r="K11" s="437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200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463</v>
      </c>
    </row>
    <row r="15" spans="1:16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462</v>
      </c>
      <c r="D16" s="20"/>
      <c r="E16" s="28" t="s">
        <v>663</v>
      </c>
      <c r="F16" s="28"/>
      <c r="G16" s="21"/>
      <c r="L16" s="21" t="s">
        <v>574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472</v>
      </c>
      <c r="D18" s="20"/>
      <c r="E18" s="20"/>
      <c r="F18" s="20"/>
      <c r="G18" s="21"/>
      <c r="L18" s="21" t="s">
        <v>466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465</v>
      </c>
      <c r="D20" s="21"/>
      <c r="E20" s="21"/>
      <c r="F20" s="21"/>
      <c r="G20" s="21"/>
      <c r="L20" s="21" t="s">
        <v>468</v>
      </c>
      <c r="M20" s="21"/>
      <c r="N20" s="30"/>
      <c r="O20" s="104" t="s">
        <v>122</v>
      </c>
    </row>
    <row r="21" spans="1:15" ht="15.75">
      <c r="A21" s="1"/>
      <c r="C21" s="103" t="s">
        <v>467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469</v>
      </c>
      <c r="M22" s="21"/>
      <c r="N22" s="30"/>
      <c r="O22" s="8">
        <v>17116</v>
      </c>
    </row>
    <row r="23" spans="1:15" ht="15.75">
      <c r="A23" s="1"/>
      <c r="C23" s="21" t="s">
        <v>140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470</v>
      </c>
      <c r="M24" s="21"/>
      <c r="N24" s="30"/>
      <c r="O24" s="8"/>
    </row>
    <row r="25" spans="1:15" ht="15.75">
      <c r="A25" s="1"/>
      <c r="C25" s="21" t="s">
        <v>474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136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137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471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7" t="s">
        <v>575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3" ht="27" customHeight="1">
      <c r="A2" s="448" t="s">
        <v>476</v>
      </c>
      <c r="B2" s="449" t="s">
        <v>576</v>
      </c>
      <c r="C2" s="449" t="s">
        <v>577</v>
      </c>
      <c r="D2" s="449"/>
      <c r="E2" s="449"/>
      <c r="F2" s="449"/>
      <c r="G2" s="449" t="s">
        <v>578</v>
      </c>
      <c r="H2" s="449"/>
      <c r="I2" s="449"/>
      <c r="J2" s="449"/>
      <c r="K2" s="449" t="s">
        <v>579</v>
      </c>
      <c r="L2" s="449"/>
    </row>
    <row r="3" spans="1:13" ht="37.5" customHeight="1">
      <c r="A3" s="448"/>
      <c r="B3" s="449"/>
      <c r="C3" s="144" t="s">
        <v>580</v>
      </c>
      <c r="D3" s="143" t="s">
        <v>581</v>
      </c>
      <c r="E3" s="143" t="s">
        <v>582</v>
      </c>
      <c r="F3" s="144" t="s">
        <v>583</v>
      </c>
      <c r="G3" s="144" t="s">
        <v>580</v>
      </c>
      <c r="H3" s="143" t="s">
        <v>581</v>
      </c>
      <c r="I3" s="143" t="s">
        <v>582</v>
      </c>
      <c r="J3" s="144" t="s">
        <v>583</v>
      </c>
      <c r="K3" s="144" t="s">
        <v>584</v>
      </c>
      <c r="L3" s="144" t="s">
        <v>585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586</v>
      </c>
      <c r="B5" s="147" t="s">
        <v>143</v>
      </c>
      <c r="C5" s="148">
        <v>243795</v>
      </c>
      <c r="D5" s="148">
        <v>1732</v>
      </c>
      <c r="E5" s="148">
        <v>11589</v>
      </c>
      <c r="F5" s="149" t="s">
        <v>773</v>
      </c>
      <c r="G5" s="148">
        <v>123706</v>
      </c>
      <c r="H5" s="150" t="s">
        <v>774</v>
      </c>
      <c r="I5" s="149" t="s">
        <v>587</v>
      </c>
      <c r="J5" s="148">
        <v>135838</v>
      </c>
      <c r="K5" s="151">
        <v>120089</v>
      </c>
      <c r="L5" s="150" t="s">
        <v>775</v>
      </c>
    </row>
    <row r="6" spans="1:13">
      <c r="A6" s="146" t="s">
        <v>588</v>
      </c>
      <c r="B6" s="147" t="s">
        <v>146</v>
      </c>
      <c r="C6" s="148">
        <v>47933</v>
      </c>
      <c r="D6" s="148">
        <v>0</v>
      </c>
      <c r="E6" s="148">
        <v>0</v>
      </c>
      <c r="F6" s="149" t="s">
        <v>776</v>
      </c>
      <c r="G6" s="148">
        <v>19400</v>
      </c>
      <c r="H6" s="150" t="s">
        <v>777</v>
      </c>
      <c r="I6" s="149" t="s">
        <v>587</v>
      </c>
      <c r="J6" s="149" t="s">
        <v>778</v>
      </c>
      <c r="K6" s="151">
        <v>28533</v>
      </c>
      <c r="L6" s="151">
        <v>28451</v>
      </c>
    </row>
    <row r="7" spans="1:13">
      <c r="A7" s="146" t="s">
        <v>589</v>
      </c>
      <c r="B7" s="147" t="s">
        <v>151</v>
      </c>
      <c r="C7" s="148">
        <v>176</v>
      </c>
      <c r="D7" s="148"/>
      <c r="E7" s="148"/>
      <c r="F7" s="149" t="s">
        <v>779</v>
      </c>
      <c r="G7" s="149" t="s">
        <v>779</v>
      </c>
      <c r="H7" s="150" t="s">
        <v>587</v>
      </c>
      <c r="I7" s="149" t="s">
        <v>587</v>
      </c>
      <c r="J7" s="149" t="s">
        <v>590</v>
      </c>
      <c r="K7" s="151">
        <v>0</v>
      </c>
      <c r="L7" s="151">
        <v>0</v>
      </c>
    </row>
    <row r="8" spans="1:13">
      <c r="A8" s="146" t="s">
        <v>591</v>
      </c>
      <c r="B8" s="147" t="s">
        <v>152</v>
      </c>
      <c r="C8" s="148">
        <v>542864</v>
      </c>
      <c r="D8" s="148">
        <v>2501</v>
      </c>
      <c r="E8" s="148">
        <v>4849</v>
      </c>
      <c r="F8" s="149" t="s">
        <v>780</v>
      </c>
      <c r="G8" s="149" t="s">
        <v>781</v>
      </c>
      <c r="H8" s="150" t="s">
        <v>0</v>
      </c>
      <c r="I8" s="149" t="s">
        <v>1</v>
      </c>
      <c r="J8" s="149" t="s">
        <v>2</v>
      </c>
      <c r="K8" s="151">
        <v>295540</v>
      </c>
      <c r="L8" s="151">
        <v>291809</v>
      </c>
      <c r="M8" s="40"/>
    </row>
    <row r="9" spans="1:13">
      <c r="A9" s="152" t="s">
        <v>592</v>
      </c>
      <c r="B9" s="153" t="s">
        <v>534</v>
      </c>
      <c r="C9" s="154">
        <v>13273</v>
      </c>
      <c r="D9" s="154">
        <v>2870</v>
      </c>
      <c r="E9" s="154">
        <v>241</v>
      </c>
      <c r="F9" s="149" t="s">
        <v>6</v>
      </c>
      <c r="G9" s="155" t="s">
        <v>5</v>
      </c>
      <c r="H9" s="156" t="s">
        <v>204</v>
      </c>
      <c r="I9" s="155" t="s">
        <v>4</v>
      </c>
      <c r="J9" s="149" t="s">
        <v>3</v>
      </c>
      <c r="K9" s="151">
        <v>10202</v>
      </c>
      <c r="L9" s="151">
        <v>9892</v>
      </c>
      <c r="M9" s="40"/>
    </row>
    <row r="10" spans="1:13" ht="22.5">
      <c r="A10" s="152" t="s">
        <v>593</v>
      </c>
      <c r="B10" s="153" t="s">
        <v>536</v>
      </c>
      <c r="C10" s="154">
        <v>529591</v>
      </c>
      <c r="D10" s="154">
        <v>2501</v>
      </c>
      <c r="E10" s="154">
        <v>4608</v>
      </c>
      <c r="F10" s="149" t="s">
        <v>7</v>
      </c>
      <c r="G10" s="155" t="s">
        <v>8</v>
      </c>
      <c r="H10" s="156" t="s">
        <v>9</v>
      </c>
      <c r="I10" s="155" t="s">
        <v>10</v>
      </c>
      <c r="J10" s="149" t="s">
        <v>11</v>
      </c>
      <c r="K10" s="151">
        <v>285339</v>
      </c>
      <c r="L10" s="151">
        <v>281917</v>
      </c>
    </row>
    <row r="11" spans="1:13" ht="22.5">
      <c r="A11" s="152" t="s">
        <v>594</v>
      </c>
      <c r="B11" s="153" t="s">
        <v>537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12</v>
      </c>
      <c r="H11" s="156" t="s">
        <v>587</v>
      </c>
      <c r="I11" s="155" t="s">
        <v>88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595</v>
      </c>
      <c r="B12" s="153" t="s">
        <v>539</v>
      </c>
      <c r="C12" s="154">
        <v>5752</v>
      </c>
      <c r="D12" s="154">
        <v>0</v>
      </c>
      <c r="E12" s="154"/>
      <c r="F12" s="149" t="s">
        <v>13</v>
      </c>
      <c r="G12" s="155" t="s">
        <v>14</v>
      </c>
      <c r="H12" s="156" t="s">
        <v>15</v>
      </c>
      <c r="I12" s="155"/>
      <c r="J12" s="149" t="s">
        <v>16</v>
      </c>
      <c r="K12" s="151">
        <v>2728</v>
      </c>
      <c r="L12" s="151">
        <v>1979</v>
      </c>
    </row>
    <row r="13" spans="1:13">
      <c r="A13" s="152" t="s">
        <v>596</v>
      </c>
      <c r="B13" s="153" t="s">
        <v>597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598</v>
      </c>
      <c r="B14" s="147" t="s">
        <v>153</v>
      </c>
      <c r="C14" s="148">
        <v>51447</v>
      </c>
      <c r="D14" s="148">
        <v>0</v>
      </c>
      <c r="E14" s="148">
        <v>32011</v>
      </c>
      <c r="F14" s="149" t="s">
        <v>17</v>
      </c>
      <c r="G14" s="149" t="s">
        <v>18</v>
      </c>
      <c r="H14" s="150" t="s">
        <v>19</v>
      </c>
      <c r="I14" s="149" t="s">
        <v>20</v>
      </c>
      <c r="J14" s="149" t="s">
        <v>21</v>
      </c>
      <c r="K14" s="151">
        <v>7846</v>
      </c>
      <c r="L14" s="151">
        <v>5231</v>
      </c>
    </row>
    <row r="15" spans="1:13">
      <c r="A15" s="146" t="s">
        <v>599</v>
      </c>
      <c r="B15" s="147" t="s">
        <v>154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600</v>
      </c>
      <c r="B16" s="147" t="s">
        <v>155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601</v>
      </c>
      <c r="B17" s="147" t="s">
        <v>156</v>
      </c>
      <c r="C17" s="148">
        <v>115</v>
      </c>
      <c r="D17" s="148">
        <v>0</v>
      </c>
      <c r="E17" s="148">
        <v>0</v>
      </c>
      <c r="F17" s="149" t="s">
        <v>24</v>
      </c>
      <c r="G17" s="157" t="s">
        <v>23</v>
      </c>
      <c r="H17" s="150" t="s">
        <v>22</v>
      </c>
      <c r="I17" s="149" t="s">
        <v>587</v>
      </c>
      <c r="J17" s="149" t="s">
        <v>777</v>
      </c>
      <c r="K17" s="151">
        <v>55</v>
      </c>
      <c r="L17" s="151">
        <v>33</v>
      </c>
    </row>
    <row r="18" spans="1:12">
      <c r="A18" s="146" t="s">
        <v>602</v>
      </c>
      <c r="B18" s="147" t="s">
        <v>157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603</v>
      </c>
      <c r="B19" s="147" t="s">
        <v>158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604</v>
      </c>
      <c r="B20" s="153" t="s">
        <v>159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605</v>
      </c>
      <c r="B21" s="147" t="s">
        <v>162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606</v>
      </c>
      <c r="B22" s="159" t="s">
        <v>163</v>
      </c>
      <c r="C22" s="160">
        <v>896351</v>
      </c>
      <c r="D22" s="160">
        <v>4233</v>
      </c>
      <c r="E22" s="160">
        <v>48451</v>
      </c>
      <c r="F22" s="161" t="s">
        <v>25</v>
      </c>
      <c r="G22" s="161" t="s">
        <v>26</v>
      </c>
      <c r="H22" s="162" t="s">
        <v>27</v>
      </c>
      <c r="I22" s="161" t="s">
        <v>28</v>
      </c>
      <c r="J22" s="161" t="s">
        <v>29</v>
      </c>
      <c r="K22" s="163">
        <v>454942</v>
      </c>
      <c r="L22" s="163">
        <v>425754</v>
      </c>
    </row>
    <row r="23" spans="1:12">
      <c r="A23" s="146" t="s">
        <v>607</v>
      </c>
      <c r="B23" s="147" t="s">
        <v>608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609</v>
      </c>
      <c r="B24" s="147" t="s">
        <v>610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611</v>
      </c>
      <c r="B25" s="147" t="s">
        <v>164</v>
      </c>
      <c r="C25" s="165">
        <v>53836</v>
      </c>
      <c r="D25" s="165">
        <v>0</v>
      </c>
      <c r="E25" s="165">
        <v>2333</v>
      </c>
      <c r="F25" s="149" t="s">
        <v>30</v>
      </c>
      <c r="G25" s="166" t="s">
        <v>612</v>
      </c>
      <c r="H25" s="167" t="s">
        <v>612</v>
      </c>
      <c r="I25" s="167" t="s">
        <v>612</v>
      </c>
      <c r="J25" s="149" t="s">
        <v>612</v>
      </c>
      <c r="K25" s="148">
        <v>51503</v>
      </c>
      <c r="L25" s="148">
        <v>0</v>
      </c>
    </row>
    <row r="26" spans="1:12">
      <c r="A26" s="146" t="s">
        <v>613</v>
      </c>
      <c r="B26" s="147"/>
      <c r="C26" s="165"/>
      <c r="D26" s="165"/>
      <c r="E26" s="165"/>
      <c r="F26" s="149"/>
      <c r="G26" s="166" t="s">
        <v>612</v>
      </c>
      <c r="H26" s="167" t="s">
        <v>612</v>
      </c>
      <c r="I26" s="167" t="s">
        <v>612</v>
      </c>
      <c r="J26" s="149" t="s">
        <v>612</v>
      </c>
      <c r="K26" s="148" t="s">
        <v>612</v>
      </c>
      <c r="L26" s="148" t="s">
        <v>612</v>
      </c>
    </row>
    <row r="27" spans="1:12">
      <c r="A27" s="146" t="s">
        <v>614</v>
      </c>
      <c r="B27" s="147" t="s">
        <v>165</v>
      </c>
      <c r="C27" s="165"/>
      <c r="D27" s="165"/>
      <c r="E27" s="165"/>
      <c r="F27" s="149"/>
      <c r="G27" s="166" t="s">
        <v>612</v>
      </c>
      <c r="H27" s="167" t="s">
        <v>612</v>
      </c>
      <c r="I27" s="167" t="s">
        <v>612</v>
      </c>
      <c r="J27" s="149" t="s">
        <v>612</v>
      </c>
      <c r="K27" s="148" t="s">
        <v>612</v>
      </c>
      <c r="L27" s="148" t="s">
        <v>612</v>
      </c>
    </row>
    <row r="28" spans="1:12">
      <c r="A28" s="146" t="s">
        <v>615</v>
      </c>
      <c r="B28" s="147" t="s">
        <v>616</v>
      </c>
      <c r="C28" s="165"/>
      <c r="D28" s="165"/>
      <c r="E28" s="165"/>
      <c r="F28" s="149"/>
      <c r="G28" s="166" t="s">
        <v>612</v>
      </c>
      <c r="H28" s="167" t="s">
        <v>612</v>
      </c>
      <c r="I28" s="167" t="s">
        <v>612</v>
      </c>
      <c r="J28" s="149" t="s">
        <v>612</v>
      </c>
      <c r="K28" s="148" t="s">
        <v>612</v>
      </c>
      <c r="L28" s="148" t="s">
        <v>612</v>
      </c>
    </row>
    <row r="29" spans="1:12">
      <c r="A29" s="152" t="s">
        <v>617</v>
      </c>
      <c r="B29" s="153" t="s">
        <v>618</v>
      </c>
      <c r="C29" s="168"/>
      <c r="D29" s="168"/>
      <c r="E29" s="168"/>
      <c r="F29" s="148"/>
      <c r="G29" s="169" t="s">
        <v>612</v>
      </c>
      <c r="H29" s="167" t="s">
        <v>612</v>
      </c>
      <c r="I29" s="167" t="s">
        <v>612</v>
      </c>
      <c r="J29" s="148" t="s">
        <v>612</v>
      </c>
      <c r="K29" s="148" t="s">
        <v>612</v>
      </c>
      <c r="L29" s="148" t="s">
        <v>612</v>
      </c>
    </row>
    <row r="30" spans="1:12">
      <c r="A30" s="152" t="s">
        <v>619</v>
      </c>
      <c r="B30" s="153" t="s">
        <v>166</v>
      </c>
      <c r="C30" s="168"/>
      <c r="D30" s="168"/>
      <c r="E30" s="168"/>
      <c r="F30" s="148"/>
      <c r="G30" s="169" t="s">
        <v>612</v>
      </c>
      <c r="H30" s="167" t="s">
        <v>612</v>
      </c>
      <c r="I30" s="167" t="s">
        <v>612</v>
      </c>
      <c r="J30" s="148" t="s">
        <v>612</v>
      </c>
      <c r="K30" s="148" t="s">
        <v>612</v>
      </c>
      <c r="L30" s="148" t="s">
        <v>612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61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110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5" t="s">
        <v>669</v>
      </c>
      <c r="B1" s="435"/>
      <c r="C1" s="435"/>
      <c r="D1" s="435"/>
    </row>
    <row r="2" spans="1:4" ht="15.75">
      <c r="A2" s="435" t="s">
        <v>670</v>
      </c>
      <c r="B2" s="435"/>
      <c r="C2" s="435"/>
      <c r="D2" s="435"/>
    </row>
    <row r="3" spans="1:4" ht="15.75">
      <c r="A3" s="435" t="s">
        <v>70</v>
      </c>
      <c r="B3" s="435"/>
      <c r="C3" s="435"/>
      <c r="D3" s="435"/>
    </row>
    <row r="4" spans="1:4" ht="0.75" customHeight="1"/>
    <row r="5" spans="1:4" ht="15.75">
      <c r="A5" s="9" t="s">
        <v>53</v>
      </c>
      <c r="B5" s="9" t="s">
        <v>113</v>
      </c>
      <c r="C5" s="9" t="s">
        <v>671</v>
      </c>
      <c r="D5" s="9" t="s">
        <v>168</v>
      </c>
    </row>
    <row r="6" spans="1:4">
      <c r="A6" s="179">
        <v>1</v>
      </c>
      <c r="B6" s="180" t="s">
        <v>71</v>
      </c>
      <c r="C6" s="179" t="s">
        <v>72</v>
      </c>
      <c r="D6" s="179">
        <v>2288.1</v>
      </c>
    </row>
    <row r="7" spans="1:4">
      <c r="A7" s="179">
        <v>2</v>
      </c>
      <c r="B7" s="180" t="s">
        <v>73</v>
      </c>
      <c r="C7" s="179" t="s">
        <v>74</v>
      </c>
      <c r="D7" s="179">
        <v>973.1</v>
      </c>
    </row>
    <row r="8" spans="1:4">
      <c r="A8" s="179">
        <v>3</v>
      </c>
      <c r="B8" s="180" t="s">
        <v>75</v>
      </c>
      <c r="C8" s="179" t="s">
        <v>76</v>
      </c>
      <c r="D8" s="179">
        <v>7792.3</v>
      </c>
    </row>
    <row r="9" spans="1:4">
      <c r="A9" s="179">
        <v>4</v>
      </c>
      <c r="B9" s="180" t="s">
        <v>77</v>
      </c>
      <c r="C9" s="179" t="s">
        <v>78</v>
      </c>
      <c r="D9" s="179">
        <v>2096.3000000000002</v>
      </c>
    </row>
    <row r="10" spans="1:4">
      <c r="A10" s="179">
        <v>5</v>
      </c>
      <c r="B10" s="180" t="s">
        <v>79</v>
      </c>
      <c r="C10" s="179" t="s">
        <v>673</v>
      </c>
      <c r="D10" s="179">
        <v>15663.1</v>
      </c>
    </row>
    <row r="11" spans="1:4">
      <c r="A11" s="82">
        <v>6</v>
      </c>
      <c r="B11" s="17" t="s">
        <v>672</v>
      </c>
      <c r="C11" s="17" t="s">
        <v>673</v>
      </c>
      <c r="D11" s="83">
        <v>15883</v>
      </c>
    </row>
    <row r="12" spans="1:4">
      <c r="A12" s="82">
        <v>7</v>
      </c>
      <c r="B12" s="17" t="s">
        <v>674</v>
      </c>
      <c r="C12" s="17" t="s">
        <v>675</v>
      </c>
      <c r="D12" s="83">
        <v>180.1</v>
      </c>
    </row>
    <row r="13" spans="1:4">
      <c r="A13" s="82">
        <v>8</v>
      </c>
      <c r="B13" s="17" t="s">
        <v>676</v>
      </c>
      <c r="C13" s="17" t="s">
        <v>677</v>
      </c>
      <c r="D13" s="83">
        <v>2049.8000000000002</v>
      </c>
    </row>
    <row r="14" spans="1:4">
      <c r="A14" s="82">
        <v>9</v>
      </c>
      <c r="B14" s="17" t="s">
        <v>678</v>
      </c>
      <c r="C14" s="17" t="s">
        <v>697</v>
      </c>
      <c r="D14" s="83">
        <v>1892.6</v>
      </c>
    </row>
    <row r="15" spans="1:4">
      <c r="A15" s="82">
        <v>10</v>
      </c>
      <c r="B15" s="17" t="s">
        <v>698</v>
      </c>
      <c r="C15" s="17" t="s">
        <v>699</v>
      </c>
      <c r="D15" s="83">
        <v>560.4</v>
      </c>
    </row>
    <row r="16" spans="1:4" ht="11.25" customHeight="1">
      <c r="A16" s="82">
        <v>11</v>
      </c>
      <c r="B16" s="17" t="s">
        <v>700</v>
      </c>
      <c r="C16" s="17" t="s">
        <v>701</v>
      </c>
      <c r="D16" s="83">
        <v>2249.4</v>
      </c>
    </row>
    <row r="17" spans="1:4">
      <c r="A17" s="82">
        <v>12</v>
      </c>
      <c r="B17" s="17" t="s">
        <v>702</v>
      </c>
      <c r="C17" s="17" t="s">
        <v>703</v>
      </c>
      <c r="D17" s="83">
        <v>262.3</v>
      </c>
    </row>
    <row r="18" spans="1:4">
      <c r="A18" s="82">
        <v>13</v>
      </c>
      <c r="B18" s="17" t="s">
        <v>704</v>
      </c>
      <c r="C18" s="17" t="s">
        <v>705</v>
      </c>
      <c r="D18" s="83">
        <v>706.3</v>
      </c>
    </row>
    <row r="19" spans="1:4">
      <c r="A19" s="82">
        <v>14</v>
      </c>
      <c r="B19" s="17" t="s">
        <v>706</v>
      </c>
      <c r="C19" s="17" t="s">
        <v>707</v>
      </c>
      <c r="D19" s="83">
        <v>5102.2</v>
      </c>
    </row>
    <row r="20" spans="1:4">
      <c r="A20" s="82">
        <v>15</v>
      </c>
      <c r="B20" s="17" t="s">
        <v>708</v>
      </c>
      <c r="C20" s="17" t="s">
        <v>709</v>
      </c>
      <c r="D20" s="83">
        <v>1179.2</v>
      </c>
    </row>
    <row r="21" spans="1:4">
      <c r="A21" s="82">
        <v>16</v>
      </c>
      <c r="B21" s="17" t="s">
        <v>710</v>
      </c>
      <c r="C21" s="17" t="s">
        <v>711</v>
      </c>
      <c r="D21" s="83">
        <v>1117</v>
      </c>
    </row>
    <row r="22" spans="1:4">
      <c r="A22" s="82">
        <v>17</v>
      </c>
      <c r="B22" s="17" t="s">
        <v>712</v>
      </c>
      <c r="C22" s="17" t="s">
        <v>713</v>
      </c>
      <c r="D22" s="83">
        <v>3879</v>
      </c>
    </row>
    <row r="23" spans="1:4">
      <c r="A23" s="82">
        <v>18</v>
      </c>
      <c r="B23" s="17" t="s">
        <v>56</v>
      </c>
      <c r="C23" s="17" t="s">
        <v>714</v>
      </c>
      <c r="D23" s="83">
        <v>103.5</v>
      </c>
    </row>
    <row r="24" spans="1:4">
      <c r="A24" s="82">
        <v>19</v>
      </c>
      <c r="B24" s="17" t="s">
        <v>706</v>
      </c>
      <c r="C24" s="17" t="s">
        <v>715</v>
      </c>
      <c r="D24" s="83">
        <v>1684.6</v>
      </c>
    </row>
    <row r="25" spans="1:4">
      <c r="A25" s="82">
        <v>20</v>
      </c>
      <c r="B25" s="17" t="s">
        <v>69</v>
      </c>
      <c r="C25" s="17" t="s">
        <v>716</v>
      </c>
      <c r="D25" s="83">
        <v>92</v>
      </c>
    </row>
    <row r="26" spans="1:4">
      <c r="A26" s="82">
        <v>21</v>
      </c>
      <c r="B26" s="84" t="s">
        <v>717</v>
      </c>
      <c r="C26" s="85" t="s">
        <v>718</v>
      </c>
      <c r="D26" s="86">
        <v>1016.9</v>
      </c>
    </row>
    <row r="27" spans="1:4">
      <c r="A27" s="82">
        <v>22</v>
      </c>
      <c r="B27" s="84" t="s">
        <v>719</v>
      </c>
      <c r="C27" s="85" t="s">
        <v>703</v>
      </c>
      <c r="D27" s="86">
        <v>45</v>
      </c>
    </row>
    <row r="28" spans="1:4">
      <c r="A28" s="82">
        <v>23</v>
      </c>
      <c r="B28" s="87" t="s">
        <v>720</v>
      </c>
      <c r="C28" s="85" t="s">
        <v>721</v>
      </c>
      <c r="D28" s="86">
        <v>204.7</v>
      </c>
    </row>
    <row r="29" spans="1:4">
      <c r="A29" s="82">
        <v>24</v>
      </c>
      <c r="B29" s="87" t="s">
        <v>722</v>
      </c>
      <c r="C29" s="85" t="s">
        <v>723</v>
      </c>
      <c r="D29" s="86">
        <v>300</v>
      </c>
    </row>
    <row r="30" spans="1:4">
      <c r="A30" s="82">
        <v>25</v>
      </c>
      <c r="B30" s="87" t="s">
        <v>724</v>
      </c>
      <c r="C30" s="85" t="s">
        <v>703</v>
      </c>
      <c r="D30" s="86">
        <v>30</v>
      </c>
    </row>
    <row r="31" spans="1:4">
      <c r="A31" s="82">
        <v>26</v>
      </c>
      <c r="B31" s="87" t="s">
        <v>725</v>
      </c>
      <c r="C31" s="85" t="s">
        <v>726</v>
      </c>
      <c r="D31" s="86">
        <v>368.7</v>
      </c>
    </row>
    <row r="32" spans="1:4">
      <c r="A32" s="82">
        <v>27</v>
      </c>
      <c r="B32" s="87" t="s">
        <v>727</v>
      </c>
      <c r="C32" s="85" t="s">
        <v>703</v>
      </c>
      <c r="D32" s="86">
        <v>1165.5999999999999</v>
      </c>
    </row>
    <row r="33" spans="1:4">
      <c r="A33" s="82">
        <v>28</v>
      </c>
      <c r="B33" s="87" t="s">
        <v>728</v>
      </c>
      <c r="C33" s="85" t="s">
        <v>729</v>
      </c>
      <c r="D33" s="86">
        <v>67</v>
      </c>
    </row>
    <row r="34" spans="1:4">
      <c r="A34" s="82">
        <v>29</v>
      </c>
      <c r="B34" s="87" t="s">
        <v>708</v>
      </c>
      <c r="C34" s="85" t="s">
        <v>730</v>
      </c>
      <c r="D34" s="86">
        <v>885.9</v>
      </c>
    </row>
    <row r="35" spans="1:4">
      <c r="A35" s="82">
        <v>30</v>
      </c>
      <c r="B35" s="87" t="s">
        <v>731</v>
      </c>
      <c r="C35" s="85" t="s">
        <v>732</v>
      </c>
      <c r="D35" s="86">
        <v>8</v>
      </c>
    </row>
    <row r="36" spans="1:4">
      <c r="A36" s="82">
        <v>30</v>
      </c>
      <c r="B36" s="87" t="s">
        <v>733</v>
      </c>
      <c r="C36" s="85" t="s">
        <v>697</v>
      </c>
      <c r="D36" s="86">
        <v>145.69999999999999</v>
      </c>
    </row>
    <row r="37" spans="1:4">
      <c r="A37" s="82">
        <v>31</v>
      </c>
      <c r="B37" s="87" t="s">
        <v>725</v>
      </c>
      <c r="C37" s="85" t="s">
        <v>734</v>
      </c>
      <c r="D37" s="86">
        <v>139.5</v>
      </c>
    </row>
    <row r="38" spans="1:4">
      <c r="A38" s="82">
        <v>32</v>
      </c>
      <c r="B38" s="87" t="s">
        <v>706</v>
      </c>
      <c r="C38" s="85" t="s">
        <v>735</v>
      </c>
      <c r="D38" s="86">
        <v>47</v>
      </c>
    </row>
    <row r="39" spans="1:4">
      <c r="A39" s="82">
        <v>33</v>
      </c>
      <c r="B39" s="87" t="s">
        <v>736</v>
      </c>
      <c r="C39" s="85" t="s">
        <v>737</v>
      </c>
      <c r="D39" s="86">
        <v>2033.4</v>
      </c>
    </row>
    <row r="40" spans="1:4">
      <c r="A40" s="82">
        <v>34</v>
      </c>
      <c r="B40" s="87" t="s">
        <v>676</v>
      </c>
      <c r="C40" s="85" t="s">
        <v>738</v>
      </c>
      <c r="D40" s="86">
        <v>172.3</v>
      </c>
    </row>
    <row r="41" spans="1:4">
      <c r="A41" s="82">
        <v>35</v>
      </c>
      <c r="B41" s="87" t="s">
        <v>739</v>
      </c>
      <c r="C41" s="85" t="s">
        <v>740</v>
      </c>
      <c r="D41" s="86">
        <v>144.6</v>
      </c>
    </row>
    <row r="42" spans="1:4">
      <c r="A42" s="82">
        <v>36</v>
      </c>
      <c r="B42" s="87" t="s">
        <v>741</v>
      </c>
      <c r="C42" s="85" t="s">
        <v>703</v>
      </c>
      <c r="D42" s="86">
        <v>307.5</v>
      </c>
    </row>
    <row r="43" spans="1:4">
      <c r="A43" s="82">
        <v>37</v>
      </c>
      <c r="B43" s="87" t="s">
        <v>742</v>
      </c>
      <c r="C43" s="85" t="s">
        <v>743</v>
      </c>
      <c r="D43" s="86">
        <v>21.3</v>
      </c>
    </row>
    <row r="44" spans="1:4">
      <c r="A44" s="82">
        <v>38</v>
      </c>
      <c r="B44" s="87" t="s">
        <v>744</v>
      </c>
      <c r="C44" s="85" t="s">
        <v>745</v>
      </c>
      <c r="D44" s="86">
        <v>1180</v>
      </c>
    </row>
    <row r="45" spans="1:4">
      <c r="A45" s="82">
        <v>39</v>
      </c>
      <c r="B45" s="87" t="s">
        <v>746</v>
      </c>
      <c r="C45" s="85" t="s">
        <v>747</v>
      </c>
      <c r="D45" s="86">
        <v>1728.2</v>
      </c>
    </row>
    <row r="46" spans="1:4">
      <c r="A46" s="82">
        <v>40</v>
      </c>
      <c r="B46" s="87" t="s">
        <v>748</v>
      </c>
      <c r="C46" s="85" t="s">
        <v>697</v>
      </c>
      <c r="D46" s="86">
        <v>1309.2</v>
      </c>
    </row>
    <row r="47" spans="1:4">
      <c r="A47" s="82">
        <v>41</v>
      </c>
      <c r="B47" s="87" t="s">
        <v>749</v>
      </c>
      <c r="C47" s="85" t="s">
        <v>703</v>
      </c>
      <c r="D47" s="86">
        <v>75</v>
      </c>
    </row>
    <row r="48" spans="1:4">
      <c r="A48" s="82">
        <v>42</v>
      </c>
      <c r="B48" s="87" t="s">
        <v>750</v>
      </c>
      <c r="C48" s="85" t="s">
        <v>751</v>
      </c>
      <c r="D48" s="86">
        <v>220.5</v>
      </c>
    </row>
    <row r="49" spans="1:4">
      <c r="A49" s="82">
        <v>43</v>
      </c>
      <c r="B49" s="87" t="s">
        <v>676</v>
      </c>
      <c r="C49" s="85" t="s">
        <v>752</v>
      </c>
      <c r="D49" s="86">
        <v>319.39999999999998</v>
      </c>
    </row>
    <row r="50" spans="1:4">
      <c r="A50" s="82">
        <v>44</v>
      </c>
      <c r="B50" s="87" t="s">
        <v>753</v>
      </c>
      <c r="C50" s="85" t="s">
        <v>703</v>
      </c>
      <c r="D50" s="86">
        <v>93</v>
      </c>
    </row>
    <row r="51" spans="1:4">
      <c r="A51" s="82">
        <v>45</v>
      </c>
      <c r="B51" s="87" t="s">
        <v>754</v>
      </c>
      <c r="C51" s="85" t="s">
        <v>673</v>
      </c>
      <c r="D51" s="86">
        <v>297.89999999999998</v>
      </c>
    </row>
    <row r="52" spans="1:4">
      <c r="A52" s="82">
        <v>46</v>
      </c>
      <c r="B52" s="87" t="s">
        <v>755</v>
      </c>
      <c r="C52" s="88" t="s">
        <v>756</v>
      </c>
      <c r="D52" s="86">
        <v>686.7</v>
      </c>
    </row>
    <row r="53" spans="1:4">
      <c r="A53" s="82">
        <v>47</v>
      </c>
      <c r="B53" s="87" t="s">
        <v>757</v>
      </c>
      <c r="C53" s="89" t="s">
        <v>758</v>
      </c>
      <c r="D53" s="86">
        <v>33827</v>
      </c>
    </row>
    <row r="54" spans="1:4">
      <c r="A54" s="82">
        <v>48</v>
      </c>
      <c r="B54" s="87" t="s">
        <v>169</v>
      </c>
      <c r="C54" s="89" t="s">
        <v>703</v>
      </c>
      <c r="D54" s="86">
        <v>1290.0999999999999</v>
      </c>
    </row>
    <row r="55" spans="1:4">
      <c r="A55" s="82">
        <v>49</v>
      </c>
      <c r="B55" s="87" t="s">
        <v>170</v>
      </c>
      <c r="C55" s="89" t="s">
        <v>675</v>
      </c>
      <c r="D55" s="86">
        <v>57</v>
      </c>
    </row>
    <row r="56" spans="1:4">
      <c r="A56" s="82">
        <v>50</v>
      </c>
      <c r="B56" s="87" t="s">
        <v>171</v>
      </c>
      <c r="C56" s="89" t="s">
        <v>55</v>
      </c>
      <c r="D56" s="86">
        <v>13.5</v>
      </c>
    </row>
    <row r="57" spans="1:4">
      <c r="A57" s="82">
        <v>51</v>
      </c>
      <c r="B57" s="87" t="s">
        <v>172</v>
      </c>
      <c r="C57" s="89" t="s">
        <v>697</v>
      </c>
      <c r="D57" s="86">
        <v>87.4</v>
      </c>
    </row>
    <row r="58" spans="1:4">
      <c r="A58" s="82">
        <v>52</v>
      </c>
      <c r="B58" s="87" t="s">
        <v>173</v>
      </c>
      <c r="C58" s="89" t="s">
        <v>174</v>
      </c>
      <c r="D58" s="86">
        <v>462</v>
      </c>
    </row>
    <row r="59" spans="1:4">
      <c r="A59" s="82">
        <v>53</v>
      </c>
      <c r="B59" s="87" t="s">
        <v>175</v>
      </c>
      <c r="C59" s="89" t="s">
        <v>55</v>
      </c>
      <c r="D59" s="86">
        <v>23.4</v>
      </c>
    </row>
    <row r="60" spans="1:4">
      <c r="A60" s="82">
        <v>54</v>
      </c>
      <c r="B60" s="87" t="s">
        <v>176</v>
      </c>
      <c r="C60" s="89" t="s">
        <v>141</v>
      </c>
      <c r="D60" s="86">
        <v>26.8</v>
      </c>
    </row>
    <row r="61" spans="1:4">
      <c r="A61" s="82">
        <v>55</v>
      </c>
      <c r="B61" s="87" t="s">
        <v>177</v>
      </c>
      <c r="C61" s="89" t="s">
        <v>697</v>
      </c>
      <c r="D61" s="86">
        <v>61.3</v>
      </c>
    </row>
    <row r="62" spans="1:4">
      <c r="A62" s="82">
        <v>56</v>
      </c>
      <c r="B62" s="87" t="s">
        <v>178</v>
      </c>
      <c r="C62" s="89" t="s">
        <v>179</v>
      </c>
      <c r="D62" s="86">
        <v>300</v>
      </c>
    </row>
    <row r="63" spans="1:4">
      <c r="A63" s="82">
        <v>57</v>
      </c>
      <c r="B63" s="87" t="s">
        <v>180</v>
      </c>
      <c r="C63" s="89" t="s">
        <v>181</v>
      </c>
      <c r="D63" s="86">
        <v>301.10000000000002</v>
      </c>
    </row>
    <row r="64" spans="1:4">
      <c r="A64" s="82">
        <v>58</v>
      </c>
      <c r="B64" s="87" t="s">
        <v>182</v>
      </c>
      <c r="C64" s="89" t="s">
        <v>183</v>
      </c>
      <c r="D64" s="86">
        <v>1336.4</v>
      </c>
    </row>
    <row r="65" spans="1:4">
      <c r="A65" s="82">
        <v>59</v>
      </c>
      <c r="B65" s="87" t="s">
        <v>184</v>
      </c>
      <c r="C65" s="89" t="s">
        <v>185</v>
      </c>
      <c r="D65" s="86">
        <v>339.2</v>
      </c>
    </row>
    <row r="66" spans="1:4">
      <c r="A66" s="82">
        <v>60</v>
      </c>
      <c r="B66" s="87" t="s">
        <v>186</v>
      </c>
      <c r="C66" s="89" t="s">
        <v>187</v>
      </c>
      <c r="D66" s="86">
        <v>215.6</v>
      </c>
    </row>
    <row r="67" spans="1:4">
      <c r="A67" s="82">
        <v>61</v>
      </c>
      <c r="B67" s="87" t="s">
        <v>706</v>
      </c>
      <c r="C67" s="89" t="s">
        <v>188</v>
      </c>
      <c r="D67" s="99">
        <v>3433.8</v>
      </c>
    </row>
    <row r="68" spans="1:4">
      <c r="A68" s="82">
        <v>62</v>
      </c>
      <c r="B68" s="180" t="s">
        <v>77</v>
      </c>
      <c r="C68" s="89" t="s">
        <v>80</v>
      </c>
      <c r="D68" s="86">
        <v>21234</v>
      </c>
    </row>
    <row r="69" spans="1:4">
      <c r="A69" s="82">
        <v>63</v>
      </c>
      <c r="B69" s="180" t="s">
        <v>77</v>
      </c>
      <c r="C69" s="89" t="s">
        <v>81</v>
      </c>
      <c r="D69" s="86">
        <v>14798</v>
      </c>
    </row>
    <row r="70" spans="1:4">
      <c r="A70" s="82"/>
      <c r="B70" s="90" t="s">
        <v>82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759</v>
      </c>
    </row>
    <row r="73" spans="1:4">
      <c r="B73" t="s">
        <v>760</v>
      </c>
      <c r="C73" t="s">
        <v>761</v>
      </c>
    </row>
    <row r="75" spans="1:4">
      <c r="B75" t="s">
        <v>762</v>
      </c>
      <c r="C75" t="s">
        <v>763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D17" sqref="D17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37" t="s">
        <v>227</v>
      </c>
      <c r="B1" s="37" t="s">
        <v>228</v>
      </c>
      <c r="C1" s="37" t="s">
        <v>225</v>
      </c>
      <c r="D1" s="37" t="s">
        <v>226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283</v>
      </c>
      <c r="B3" s="39" t="s">
        <v>438</v>
      </c>
      <c r="C3" s="270"/>
      <c r="D3" s="295"/>
    </row>
    <row r="4" spans="1:7" ht="15" customHeight="1">
      <c r="A4" s="205" t="s">
        <v>287</v>
      </c>
      <c r="B4" s="39" t="s">
        <v>439</v>
      </c>
      <c r="C4" s="295">
        <v>877.4</v>
      </c>
      <c r="D4" s="295">
        <v>3882.5</v>
      </c>
    </row>
    <row r="5" spans="1:7" ht="12.6" customHeight="1">
      <c r="A5" s="199" t="s">
        <v>288</v>
      </c>
      <c r="B5" s="39" t="s">
        <v>440</v>
      </c>
      <c r="C5" s="270"/>
      <c r="D5" s="295"/>
    </row>
    <row r="6" spans="1:7" ht="12.6" customHeight="1">
      <c r="A6" s="199" t="s">
        <v>289</v>
      </c>
      <c r="B6" s="39" t="s">
        <v>441</v>
      </c>
      <c r="C6" s="270"/>
      <c r="D6" s="295"/>
    </row>
    <row r="7" spans="1:7" ht="12.6" customHeight="1">
      <c r="A7" s="199" t="s">
        <v>281</v>
      </c>
      <c r="B7" s="39" t="s">
        <v>442</v>
      </c>
      <c r="C7" s="270"/>
      <c r="D7" s="295"/>
    </row>
    <row r="8" spans="1:7" ht="12.6" customHeight="1">
      <c r="A8" s="199" t="s">
        <v>282</v>
      </c>
      <c r="B8" s="39" t="s">
        <v>443</v>
      </c>
      <c r="C8" s="270"/>
      <c r="D8" s="295"/>
    </row>
    <row r="9" spans="1:7" ht="26.1" customHeight="1">
      <c r="A9" s="206" t="s">
        <v>290</v>
      </c>
      <c r="B9" s="39" t="s">
        <v>444</v>
      </c>
      <c r="C9" s="296">
        <f>актив!C26+актив!C31+актив!C32+актив!C33+актив!C45+пасив!C7+пасив!C8</f>
        <v>142491.1</v>
      </c>
      <c r="D9" s="296">
        <f>актив!D26+актив!D31+актив!D32+актив!D33+актив!D45+пасив!D7+пасив!D8</f>
        <v>98049.8</v>
      </c>
      <c r="G9" s="319"/>
    </row>
    <row r="10" spans="1:7" ht="14.25" customHeight="1">
      <c r="A10" s="206" t="s">
        <v>291</v>
      </c>
      <c r="B10" s="39" t="s">
        <v>445</v>
      </c>
      <c r="C10" s="281">
        <f>актив!C24+пасив!C9</f>
        <v>6252386.2999999998</v>
      </c>
      <c r="D10" s="296">
        <f>актив!D24+пасив!D9</f>
        <v>6207945</v>
      </c>
    </row>
    <row r="11" spans="1:7" ht="12.95" customHeight="1">
      <c r="A11" s="207" t="s">
        <v>446</v>
      </c>
      <c r="B11" s="217"/>
      <c r="C11" s="282"/>
      <c r="D11" s="282"/>
    </row>
    <row r="12" spans="1:7" ht="12.95" customHeight="1">
      <c r="A12" s="198" t="s">
        <v>284</v>
      </c>
      <c r="B12" s="215"/>
      <c r="C12" s="283"/>
      <c r="D12" s="297"/>
    </row>
    <row r="13" spans="1:7" ht="14.25" customHeight="1">
      <c r="A13" s="196" t="s">
        <v>292</v>
      </c>
      <c r="B13" s="39" t="s">
        <v>447</v>
      </c>
      <c r="C13" s="308">
        <v>6000000</v>
      </c>
      <c r="D13" s="308">
        <v>6000000</v>
      </c>
    </row>
    <row r="14" spans="1:7" ht="15" customHeight="1">
      <c r="A14" s="196" t="s">
        <v>293</v>
      </c>
      <c r="B14" s="39" t="s">
        <v>448</v>
      </c>
      <c r="C14" s="308"/>
      <c r="D14" s="308"/>
    </row>
    <row r="15" spans="1:7" ht="15" customHeight="1">
      <c r="A15" s="196" t="s">
        <v>294</v>
      </c>
      <c r="B15" s="39" t="s">
        <v>449</v>
      </c>
      <c r="C15" s="308">
        <v>100391.4</v>
      </c>
      <c r="D15" s="308">
        <v>100391.4</v>
      </c>
    </row>
    <row r="16" spans="1:7" ht="14.25" customHeight="1">
      <c r="A16" s="208" t="s">
        <v>296</v>
      </c>
      <c r="B16" s="39" t="s">
        <v>450</v>
      </c>
      <c r="C16" s="308"/>
      <c r="D16" s="308"/>
    </row>
    <row r="17" spans="1:6" ht="12.95" customHeight="1">
      <c r="A17" s="196" t="s">
        <v>297</v>
      </c>
      <c r="B17" s="39" t="s">
        <v>451</v>
      </c>
      <c r="C17" s="308">
        <v>20859.8</v>
      </c>
      <c r="D17" s="308">
        <v>5731.6</v>
      </c>
    </row>
    <row r="18" spans="1:6" ht="12.95" customHeight="1">
      <c r="A18" s="196" t="s">
        <v>285</v>
      </c>
      <c r="B18" s="39" t="s">
        <v>452</v>
      </c>
      <c r="C18" s="308"/>
      <c r="D18" s="308"/>
      <c r="F18" s="304"/>
    </row>
    <row r="19" spans="1:6" ht="12.95" customHeight="1">
      <c r="A19" s="196" t="s">
        <v>298</v>
      </c>
      <c r="B19" s="39" t="s">
        <v>453</v>
      </c>
      <c r="C19" s="308">
        <v>45841.599999999999</v>
      </c>
      <c r="D19" s="308">
        <v>66701.399999999994</v>
      </c>
    </row>
    <row r="20" spans="1:6" ht="12.95" customHeight="1">
      <c r="A20" s="197" t="s">
        <v>299</v>
      </c>
      <c r="B20" s="214" t="s">
        <v>454</v>
      </c>
      <c r="C20" s="285">
        <f>C13+C14+C15+C16+C17+C18+C19</f>
        <v>6167092.7999999998</v>
      </c>
      <c r="D20" s="299">
        <f>D13+D14+D15+D16+D17+D18+D19</f>
        <v>6172824.4000000004</v>
      </c>
    </row>
    <row r="21" spans="1:6" ht="26.1" customHeight="1">
      <c r="A21" s="198" t="s">
        <v>286</v>
      </c>
      <c r="B21" s="215"/>
      <c r="C21" s="285"/>
      <c r="D21" s="300"/>
    </row>
    <row r="22" spans="1:6" ht="26.1" customHeight="1">
      <c r="A22" s="209" t="s">
        <v>300</v>
      </c>
      <c r="B22" s="39" t="s">
        <v>455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301</v>
      </c>
      <c r="B23" s="39" t="s">
        <v>620</v>
      </c>
      <c r="C23" s="270"/>
      <c r="D23" s="298"/>
    </row>
    <row r="24" spans="1:6" ht="26.1" customHeight="1">
      <c r="A24" s="210" t="s">
        <v>302</v>
      </c>
      <c r="B24" s="39" t="s">
        <v>621</v>
      </c>
      <c r="C24" s="270"/>
      <c r="D24" s="298"/>
      <c r="E24" s="40"/>
      <c r="F24" s="40"/>
    </row>
    <row r="25" spans="1:6" ht="26.1" customHeight="1">
      <c r="A25" s="210" t="s">
        <v>303</v>
      </c>
      <c r="B25" s="39" t="s">
        <v>622</v>
      </c>
      <c r="C25" s="270"/>
      <c r="D25" s="298"/>
    </row>
    <row r="26" spans="1:6" ht="12.95" customHeight="1">
      <c r="A26" s="210" t="s">
        <v>304</v>
      </c>
      <c r="B26" s="39" t="s">
        <v>623</v>
      </c>
      <c r="C26" s="270"/>
      <c r="D26" s="298"/>
    </row>
    <row r="27" spans="1:6" ht="26.1" customHeight="1">
      <c r="A27" s="210" t="s">
        <v>305</v>
      </c>
      <c r="B27" s="39" t="s">
        <v>624</v>
      </c>
      <c r="C27" s="270"/>
      <c r="D27" s="298"/>
    </row>
    <row r="28" spans="1:6" ht="26.1" customHeight="1">
      <c r="A28" s="210" t="s">
        <v>306</v>
      </c>
      <c r="B28" s="39" t="s">
        <v>625</v>
      </c>
      <c r="C28" s="270"/>
      <c r="D28" s="298"/>
    </row>
    <row r="29" spans="1:6" ht="26.1" customHeight="1">
      <c r="A29" s="210" t="s">
        <v>307</v>
      </c>
      <c r="B29" s="39" t="s">
        <v>626</v>
      </c>
      <c r="C29" s="270"/>
      <c r="D29" s="298"/>
    </row>
    <row r="30" spans="1:6" ht="26.1" customHeight="1">
      <c r="A30" s="210" t="s">
        <v>308</v>
      </c>
      <c r="B30" s="39" t="s">
        <v>627</v>
      </c>
      <c r="C30" s="270"/>
      <c r="D30" s="298"/>
      <c r="E30" s="40"/>
    </row>
    <row r="31" spans="1:6" ht="12.95" customHeight="1">
      <c r="A31" s="210" t="s">
        <v>309</v>
      </c>
      <c r="B31" s="39" t="s">
        <v>628</v>
      </c>
      <c r="C31" s="270"/>
      <c r="D31" s="298"/>
    </row>
    <row r="32" spans="1:6" ht="12.95" customHeight="1">
      <c r="A32" s="211" t="s">
        <v>310</v>
      </c>
      <c r="B32" s="39" t="s">
        <v>629</v>
      </c>
      <c r="C32" s="270"/>
      <c r="D32" s="298"/>
    </row>
    <row r="33" spans="1:7" ht="12.95" customHeight="1">
      <c r="A33" s="211" t="s">
        <v>311</v>
      </c>
      <c r="B33" s="39" t="s">
        <v>630</v>
      </c>
      <c r="C33" s="270"/>
      <c r="D33" s="298"/>
    </row>
    <row r="34" spans="1:7" ht="12.95" customHeight="1">
      <c r="A34" s="212" t="s">
        <v>312</v>
      </c>
      <c r="B34" s="39" t="s">
        <v>631</v>
      </c>
      <c r="C34" s="270"/>
      <c r="D34" s="298"/>
    </row>
    <row r="35" spans="1:7" ht="26.1" customHeight="1">
      <c r="A35" s="204" t="s">
        <v>313</v>
      </c>
      <c r="B35" s="39" t="s">
        <v>632</v>
      </c>
      <c r="C35" s="281">
        <f>C38+C39+C40+C41+C42+C43+C44+'пасив '!C3+'пасив '!C4+'пасив '!C5+'пасив '!C6+'пасив '!C7+'пасив '!C8+'пасив '!C9+'пасив '!C10+'пасив '!C11</f>
        <v>85293.900000000009</v>
      </c>
      <c r="D35" s="296">
        <f>D38+D39+D40+D41+D42+D43+D44+'пасив '!D3+'пасив '!D4+'пасив '!D5+'пасив '!D6+'пасив '!D7+'пасив '!D8+'пасив '!D9+'пасив '!D10+'пасив '!D11</f>
        <v>35120.6</v>
      </c>
    </row>
    <row r="36" spans="1:7" ht="26.1" customHeight="1">
      <c r="A36" s="196" t="s">
        <v>314</v>
      </c>
      <c r="B36" s="39" t="s">
        <v>633</v>
      </c>
      <c r="C36" s="270"/>
      <c r="D36" s="298"/>
      <c r="F36" s="307"/>
      <c r="G36" s="304"/>
    </row>
    <row r="37" spans="1:7" ht="26.1" customHeight="1">
      <c r="A37" s="196" t="s">
        <v>315</v>
      </c>
      <c r="B37" s="39" t="s">
        <v>634</v>
      </c>
      <c r="C37" s="270"/>
      <c r="D37" s="298"/>
    </row>
    <row r="38" spans="1:7" ht="26.1" customHeight="1">
      <c r="A38" s="213" t="s">
        <v>316</v>
      </c>
      <c r="B38" s="216" t="s">
        <v>635</v>
      </c>
      <c r="C38" s="270"/>
      <c r="D38" s="298"/>
    </row>
    <row r="39" spans="1:7" ht="17.25" customHeight="1">
      <c r="A39" s="213" t="s">
        <v>317</v>
      </c>
      <c r="B39" s="216" t="s">
        <v>636</v>
      </c>
      <c r="C39" s="298">
        <v>8017</v>
      </c>
      <c r="D39" s="298">
        <v>8906.9</v>
      </c>
      <c r="E39" s="40"/>
    </row>
    <row r="40" spans="1:7" ht="15" customHeight="1">
      <c r="A40" s="213" t="s">
        <v>318</v>
      </c>
      <c r="B40" s="216" t="s">
        <v>637</v>
      </c>
      <c r="C40" s="298"/>
      <c r="D40" s="298"/>
    </row>
    <row r="41" spans="1:7" ht="12.6" customHeight="1">
      <c r="A41" s="213" t="s">
        <v>319</v>
      </c>
      <c r="B41" s="216" t="s">
        <v>638</v>
      </c>
      <c r="C41" s="298"/>
      <c r="D41" s="298"/>
    </row>
    <row r="42" spans="1:7" ht="27" customHeight="1">
      <c r="A42" s="213" t="s">
        <v>323</v>
      </c>
      <c r="B42" s="216" t="s">
        <v>639</v>
      </c>
      <c r="C42" s="298"/>
      <c r="D42" s="298"/>
    </row>
    <row r="43" spans="1:7" ht="12.6" customHeight="1">
      <c r="A43" s="199" t="s">
        <v>324</v>
      </c>
      <c r="B43" s="218" t="s">
        <v>648</v>
      </c>
      <c r="C43" s="270"/>
      <c r="D43" s="284"/>
    </row>
    <row r="44" spans="1:7" ht="12.6" customHeight="1">
      <c r="A44" s="199" t="s">
        <v>325</v>
      </c>
      <c r="B44" s="218" t="s">
        <v>649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zoomScaleNormal="100" workbookViewId="0">
      <selection activeCell="A16" sqref="A16:D16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12.83203125" customWidth="1"/>
  </cols>
  <sheetData>
    <row r="1" spans="1:6" ht="25.5">
      <c r="A1" s="37" t="s">
        <v>227</v>
      </c>
      <c r="B1" s="37" t="s">
        <v>228</v>
      </c>
      <c r="C1" s="37" t="s">
        <v>225</v>
      </c>
      <c r="D1" s="37" t="s">
        <v>226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329</v>
      </c>
      <c r="B3" s="218" t="s">
        <v>650</v>
      </c>
      <c r="C3" s="298">
        <v>1893.5</v>
      </c>
      <c r="D3" s="298">
        <v>916.6</v>
      </c>
    </row>
    <row r="4" spans="1:6" ht="15.75">
      <c r="A4" s="199" t="s">
        <v>330</v>
      </c>
      <c r="B4" s="218" t="s">
        <v>651</v>
      </c>
      <c r="C4" s="298">
        <v>6718.4</v>
      </c>
      <c r="D4" s="298">
        <v>2467.6999999999998</v>
      </c>
    </row>
    <row r="5" spans="1:6" ht="27">
      <c r="A5" s="199" t="s">
        <v>331</v>
      </c>
      <c r="B5" s="218" t="s">
        <v>652</v>
      </c>
      <c r="C5" s="298">
        <v>2587</v>
      </c>
      <c r="D5" s="298">
        <v>3217</v>
      </c>
    </row>
    <row r="6" spans="1:6" ht="15.75">
      <c r="A6" s="199" t="s">
        <v>332</v>
      </c>
      <c r="B6" s="218" t="s">
        <v>653</v>
      </c>
      <c r="C6" s="298"/>
      <c r="D6" s="298"/>
    </row>
    <row r="7" spans="1:6" ht="15.75">
      <c r="A7" s="199" t="s">
        <v>333</v>
      </c>
      <c r="B7" s="218" t="s">
        <v>654</v>
      </c>
      <c r="C7" s="298">
        <v>14286.9</v>
      </c>
      <c r="D7" s="298">
        <v>6701.7</v>
      </c>
    </row>
    <row r="8" spans="1:6" ht="15.75">
      <c r="A8" s="199" t="s">
        <v>326</v>
      </c>
      <c r="B8" s="218" t="s">
        <v>655</v>
      </c>
      <c r="C8" s="298">
        <v>49900</v>
      </c>
      <c r="D8" s="298">
        <v>10800</v>
      </c>
    </row>
    <row r="9" spans="1:6" ht="15.75">
      <c r="A9" s="199" t="s">
        <v>327</v>
      </c>
      <c r="B9" s="218" t="s">
        <v>656</v>
      </c>
      <c r="C9" s="298"/>
      <c r="D9" s="298"/>
    </row>
    <row r="10" spans="1:6" ht="15.75">
      <c r="A10" s="199" t="s">
        <v>328</v>
      </c>
      <c r="B10" s="218" t="s">
        <v>657</v>
      </c>
      <c r="C10" s="298"/>
      <c r="D10" s="298"/>
      <c r="F10" s="307"/>
    </row>
    <row r="11" spans="1:6" ht="27">
      <c r="A11" s="199" t="s">
        <v>334</v>
      </c>
      <c r="B11" s="218" t="s">
        <v>658</v>
      </c>
      <c r="C11" s="298">
        <v>1891.1</v>
      </c>
      <c r="D11" s="298">
        <v>2110.6999999999998</v>
      </c>
    </row>
    <row r="12" spans="1:6" ht="15.75">
      <c r="A12" s="206" t="s">
        <v>335</v>
      </c>
      <c r="B12" s="218" t="s">
        <v>659</v>
      </c>
      <c r="C12" s="281">
        <f>пасив!C35+пасив!C22</f>
        <v>85293.900000000009</v>
      </c>
      <c r="D12" s="281">
        <f>пасив!D35+пасив!D22</f>
        <v>35120.6</v>
      </c>
    </row>
    <row r="13" spans="1:6" ht="15.75">
      <c r="A13" s="206" t="s">
        <v>336</v>
      </c>
      <c r="B13" s="218" t="s">
        <v>660</v>
      </c>
      <c r="C13" s="281">
        <f>C12+пасив!C20</f>
        <v>6252386.7000000002</v>
      </c>
      <c r="D13" s="281">
        <f>D12+пасив!D20</f>
        <v>6207945</v>
      </c>
      <c r="F13" s="307"/>
    </row>
    <row r="14" spans="1:6" ht="15.75">
      <c r="A14" s="219"/>
      <c r="B14" s="220"/>
      <c r="C14" s="287"/>
      <c r="D14" s="287"/>
    </row>
    <row r="15" spans="1:6" ht="15.75">
      <c r="A15" s="219"/>
      <c r="B15" s="220"/>
      <c r="C15" s="221"/>
      <c r="D15" s="221"/>
    </row>
    <row r="16" spans="1:6" ht="43.5" customHeight="1">
      <c r="A16" s="356" t="s">
        <v>337</v>
      </c>
      <c r="B16" s="356"/>
      <c r="C16" s="356"/>
      <c r="D16" s="356"/>
    </row>
    <row r="17" spans="1:4" ht="15.75">
      <c r="A17" s="219"/>
      <c r="B17" s="220"/>
      <c r="C17" s="221"/>
      <c r="D17" s="221"/>
    </row>
    <row r="18" spans="1:4" ht="25.5">
      <c r="A18" s="37" t="s">
        <v>227</v>
      </c>
      <c r="B18" s="37" t="s">
        <v>228</v>
      </c>
      <c r="C18" s="37" t="s">
        <v>225</v>
      </c>
      <c r="D18" s="37" t="s">
        <v>226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338</v>
      </c>
      <c r="B20" s="223"/>
      <c r="C20" s="224"/>
      <c r="D20" s="224"/>
    </row>
    <row r="21" spans="1:4" ht="27">
      <c r="A21" s="222" t="s">
        <v>339</v>
      </c>
      <c r="B21" s="223"/>
      <c r="C21" s="224"/>
      <c r="D21" s="224"/>
    </row>
    <row r="22" spans="1:4" ht="15.75">
      <c r="A22" s="222" t="s">
        <v>340</v>
      </c>
      <c r="B22" s="223"/>
      <c r="C22" s="224"/>
      <c r="D22" s="224"/>
    </row>
    <row r="23" spans="1:4" ht="15.75">
      <c r="A23" s="222" t="s">
        <v>341</v>
      </c>
      <c r="B23" s="223"/>
      <c r="C23" s="224"/>
      <c r="D23" s="224"/>
    </row>
    <row r="24" spans="1:4" ht="27">
      <c r="A24" s="222" t="s">
        <v>342</v>
      </c>
      <c r="B24" s="223"/>
      <c r="C24" s="224"/>
      <c r="D24" s="224"/>
    </row>
    <row r="25" spans="1:4" ht="14.1" customHeight="1">
      <c r="A25" s="222" t="s">
        <v>343</v>
      </c>
      <c r="B25" s="223"/>
      <c r="C25" s="224"/>
      <c r="D25" s="224"/>
    </row>
    <row r="26" spans="1:4" ht="27">
      <c r="A26" s="222" t="s">
        <v>344</v>
      </c>
      <c r="B26" s="223"/>
      <c r="C26" s="224"/>
      <c r="D26" s="224"/>
    </row>
    <row r="27" spans="1:4" ht="12.95" customHeight="1">
      <c r="A27" s="222" t="s">
        <v>345</v>
      </c>
      <c r="B27" s="223"/>
      <c r="C27" s="224"/>
      <c r="D27" s="224"/>
    </row>
    <row r="28" spans="1:4" ht="12.95" customHeight="1">
      <c r="A28" s="222" t="s">
        <v>346</v>
      </c>
      <c r="B28" s="223"/>
      <c r="C28" s="224"/>
      <c r="D28" s="224"/>
    </row>
    <row r="29" spans="1:4" ht="26.1" customHeight="1">
      <c r="A29" s="222" t="s">
        <v>347</v>
      </c>
      <c r="B29" s="218"/>
      <c r="C29" s="42"/>
      <c r="D29" s="42"/>
    </row>
    <row r="30" spans="1:4" ht="12.95" customHeight="1">
      <c r="A30" s="222" t="s">
        <v>348</v>
      </c>
      <c r="B30" s="223"/>
      <c r="C30" s="224"/>
      <c r="D30" s="224"/>
    </row>
    <row r="31" spans="1:4" ht="26.1" customHeight="1">
      <c r="A31" s="222" t="s">
        <v>349</v>
      </c>
      <c r="B31" s="223"/>
      <c r="C31" s="224"/>
      <c r="D31" s="224"/>
    </row>
    <row r="32" spans="1:4" ht="12.95" customHeight="1">
      <c r="A32" s="222" t="s">
        <v>350</v>
      </c>
      <c r="B32" s="223"/>
      <c r="C32" s="224"/>
      <c r="D32" s="224"/>
    </row>
    <row r="33" spans="1:4" ht="12.95" customHeight="1">
      <c r="A33" s="222" t="s">
        <v>351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7" t="s">
        <v>661</v>
      </c>
      <c r="B35" s="357"/>
      <c r="C35" s="357"/>
      <c r="D35" s="357"/>
    </row>
    <row r="36" spans="1:4">
      <c r="A36" s="358" t="s">
        <v>321</v>
      </c>
      <c r="B36" s="358"/>
      <c r="C36" s="358"/>
      <c r="D36" s="358"/>
    </row>
    <row r="38" spans="1:4">
      <c r="A38" s="359" t="s">
        <v>662</v>
      </c>
      <c r="B38" s="359"/>
      <c r="C38" s="359"/>
      <c r="D38" s="359"/>
    </row>
    <row r="39" spans="1:4">
      <c r="A39" s="355" t="s">
        <v>322</v>
      </c>
      <c r="B39" s="355"/>
      <c r="C39" s="355"/>
      <c r="D39" s="355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7" workbookViewId="0">
      <selection activeCell="P7" sqref="P7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44" t="s">
        <v>353</v>
      </c>
      <c r="G1" s="345"/>
      <c r="H1" s="345"/>
      <c r="I1" s="345"/>
      <c r="J1" s="345"/>
      <c r="K1" s="345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44" t="s">
        <v>354</v>
      </c>
      <c r="H3" s="345"/>
      <c r="I3" s="345"/>
      <c r="J3" s="345"/>
      <c r="K3" s="345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63" t="s">
        <v>355</v>
      </c>
      <c r="C6" s="363"/>
      <c r="D6" s="363"/>
      <c r="E6" s="363"/>
      <c r="F6" s="363"/>
      <c r="G6" s="363"/>
      <c r="H6" s="363"/>
      <c r="I6" s="363"/>
      <c r="J6" s="363"/>
      <c r="K6" s="363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62" t="s">
        <v>356</v>
      </c>
      <c r="D8" s="362"/>
      <c r="E8" s="362"/>
      <c r="F8" s="362"/>
      <c r="G8" s="362"/>
      <c r="H8" s="362"/>
      <c r="I8" s="362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61" t="s">
        <v>254</v>
      </c>
      <c r="E10" s="361"/>
      <c r="F10" s="361"/>
      <c r="G10" s="361"/>
      <c r="H10" s="361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8" t="s">
        <v>118</v>
      </c>
    </row>
    <row r="13" spans="1:11" ht="15.75">
      <c r="A13" s="1"/>
      <c r="C13" s="21"/>
      <c r="K13" s="349"/>
    </row>
    <row r="14" spans="1:11" ht="15.75">
      <c r="A14" s="1"/>
      <c r="B14" s="21"/>
      <c r="C14" s="50"/>
      <c r="D14" s="1"/>
      <c r="E14" s="21"/>
      <c r="F14" s="21"/>
      <c r="G14" s="21"/>
      <c r="H14" s="364" t="s">
        <v>376</v>
      </c>
      <c r="I14" s="365"/>
      <c r="J14" s="366"/>
      <c r="K14" s="342" t="s">
        <v>357</v>
      </c>
    </row>
    <row r="15" spans="1:11" ht="15.75">
      <c r="A15" s="1"/>
      <c r="E15" s="20"/>
      <c r="F15" s="20"/>
      <c r="G15" s="20"/>
      <c r="H15" s="355" t="s">
        <v>377</v>
      </c>
      <c r="I15" s="355"/>
      <c r="J15" s="360"/>
      <c r="K15" s="343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7" t="s">
        <v>120</v>
      </c>
      <c r="C17" s="347"/>
      <c r="D17" s="350" t="s">
        <v>36</v>
      </c>
      <c r="E17" s="350"/>
      <c r="F17" s="350"/>
      <c r="G17" s="24"/>
      <c r="H17" s="371" t="s">
        <v>378</v>
      </c>
      <c r="I17" s="371"/>
      <c r="J17" s="228"/>
      <c r="K17" s="342" t="s">
        <v>39</v>
      </c>
    </row>
    <row r="18" spans="1:11" ht="15.75">
      <c r="A18" s="1"/>
      <c r="B18" t="s">
        <v>37</v>
      </c>
      <c r="D18" s="1"/>
      <c r="E18" s="1"/>
      <c r="G18" s="21"/>
      <c r="H18" s="374" t="s">
        <v>379</v>
      </c>
      <c r="I18" s="374"/>
      <c r="J18" s="227"/>
      <c r="K18" s="343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35" t="s">
        <v>123</v>
      </c>
      <c r="C20" s="335"/>
      <c r="D20" s="335"/>
      <c r="E20" s="335"/>
      <c r="F20" s="335"/>
      <c r="G20" s="21"/>
      <c r="H20" s="369" t="s">
        <v>358</v>
      </c>
      <c r="I20" s="370"/>
      <c r="J20" s="229"/>
      <c r="K20" s="336">
        <v>71211</v>
      </c>
    </row>
    <row r="21" spans="1:11" ht="15.75">
      <c r="A21" s="1"/>
      <c r="B21" s="21" t="s">
        <v>381</v>
      </c>
      <c r="C21" s="21"/>
      <c r="D21" s="21"/>
      <c r="E21" s="21"/>
      <c r="F21" s="21"/>
      <c r="G21" s="21"/>
      <c r="H21" s="369" t="s">
        <v>359</v>
      </c>
      <c r="I21" s="370"/>
      <c r="J21" s="229"/>
      <c r="K21" s="337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125</v>
      </c>
      <c r="C23" s="21"/>
      <c r="D23" s="21"/>
      <c r="E23" s="21"/>
      <c r="F23" s="21"/>
      <c r="G23" s="21"/>
      <c r="H23" s="369" t="s">
        <v>360</v>
      </c>
      <c r="I23" s="370"/>
      <c r="J23" s="30"/>
      <c r="K23" s="336">
        <v>1150</v>
      </c>
    </row>
    <row r="24" spans="1:11" ht="15.75">
      <c r="A24" s="1"/>
      <c r="B24" s="21" t="s">
        <v>380</v>
      </c>
      <c r="C24" s="21"/>
      <c r="D24" s="21"/>
      <c r="E24" s="21"/>
      <c r="F24" s="21"/>
      <c r="G24" s="21"/>
      <c r="H24" s="369" t="s">
        <v>361</v>
      </c>
      <c r="I24" s="370"/>
      <c r="J24" s="30"/>
      <c r="K24" s="337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126</v>
      </c>
      <c r="C26" s="21"/>
      <c r="D26" s="21"/>
      <c r="E26" s="21"/>
      <c r="F26" s="21"/>
      <c r="G26" s="21"/>
      <c r="H26" s="369" t="s">
        <v>362</v>
      </c>
      <c r="I26" s="370"/>
      <c r="J26" s="30"/>
      <c r="K26" s="336">
        <v>144</v>
      </c>
    </row>
    <row r="27" spans="1:11" ht="15.75">
      <c r="A27" s="1"/>
      <c r="B27" s="31" t="s">
        <v>382</v>
      </c>
      <c r="C27" s="21"/>
      <c r="D27" s="21"/>
      <c r="E27" s="21"/>
      <c r="F27" s="21"/>
      <c r="G27" s="21"/>
      <c r="H27" s="369" t="s">
        <v>363</v>
      </c>
      <c r="I27" s="370"/>
      <c r="J27" s="30"/>
      <c r="K27" s="337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128</v>
      </c>
      <c r="C29" s="21"/>
      <c r="D29" s="21"/>
      <c r="E29" s="21"/>
      <c r="F29" s="21"/>
      <c r="G29" s="21"/>
      <c r="H29" s="367" t="s">
        <v>364</v>
      </c>
      <c r="I29" s="368"/>
      <c r="J29" s="33"/>
      <c r="K29" s="342"/>
    </row>
    <row r="30" spans="1:11" ht="15.75">
      <c r="A30" s="1"/>
      <c r="B30" s="21" t="s">
        <v>383</v>
      </c>
      <c r="C30" s="21"/>
      <c r="D30" s="21"/>
      <c r="E30" s="21"/>
      <c r="F30" s="21"/>
      <c r="G30" s="21"/>
      <c r="H30" s="367" t="s">
        <v>365</v>
      </c>
      <c r="I30" s="368"/>
      <c r="J30" s="33"/>
      <c r="K30" s="343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130</v>
      </c>
      <c r="C32" s="1"/>
      <c r="D32" s="1"/>
      <c r="E32" s="1"/>
      <c r="F32" s="1"/>
      <c r="G32" s="1"/>
      <c r="H32" s="367" t="s">
        <v>366</v>
      </c>
      <c r="I32" s="368"/>
      <c r="K32" s="336">
        <v>302245358</v>
      </c>
    </row>
    <row r="33" spans="1:11" ht="15.75">
      <c r="A33" s="1"/>
      <c r="B33" s="1" t="s">
        <v>132</v>
      </c>
      <c r="C33" s="1"/>
      <c r="D33" s="1"/>
      <c r="E33" s="1"/>
      <c r="F33" s="1"/>
      <c r="G33" s="1"/>
      <c r="H33" s="367" t="s">
        <v>367</v>
      </c>
      <c r="I33" s="368"/>
      <c r="K33" s="337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133</v>
      </c>
      <c r="C35" s="1"/>
      <c r="D35" s="1"/>
      <c r="E35" s="1"/>
      <c r="F35" s="1"/>
      <c r="G35" s="1"/>
      <c r="H35" s="372" t="s">
        <v>368</v>
      </c>
      <c r="I35" s="373"/>
      <c r="J35" s="1"/>
      <c r="K35" s="336">
        <v>1730215501</v>
      </c>
    </row>
    <row r="36" spans="1:11" ht="15.75">
      <c r="A36" s="1"/>
      <c r="B36" s="1" t="s">
        <v>134</v>
      </c>
      <c r="G36" s="1"/>
      <c r="H36" s="372" t="s">
        <v>369</v>
      </c>
      <c r="I36" s="373"/>
      <c r="J36" s="1"/>
      <c r="K36" s="337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135</v>
      </c>
      <c r="C38" s="1"/>
      <c r="D38" s="1"/>
      <c r="E38" s="1"/>
      <c r="F38" s="1"/>
      <c r="H38" s="369" t="s">
        <v>370</v>
      </c>
      <c r="I38" s="370"/>
      <c r="K38" s="340"/>
    </row>
    <row r="39" spans="1:11" ht="15.75">
      <c r="B39" s="1" t="s">
        <v>38</v>
      </c>
      <c r="H39" s="372" t="s">
        <v>371</v>
      </c>
      <c r="I39" s="373"/>
      <c r="K39" s="341"/>
    </row>
    <row r="40" spans="1:11" ht="7.5" customHeight="1"/>
    <row r="41" spans="1:11" ht="15.75">
      <c r="B41" s="21" t="s">
        <v>140</v>
      </c>
      <c r="H41" s="372" t="s">
        <v>372</v>
      </c>
      <c r="I41" s="373"/>
      <c r="J41" s="375"/>
      <c r="K41" s="338"/>
    </row>
    <row r="42" spans="1:11">
      <c r="B42" t="s">
        <v>138</v>
      </c>
      <c r="H42" s="372" t="s">
        <v>373</v>
      </c>
      <c r="I42" s="373"/>
      <c r="J42" s="375"/>
      <c r="K42" s="339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72" t="s">
        <v>374</v>
      </c>
      <c r="I44" s="373"/>
      <c r="J44" s="375"/>
      <c r="K44" s="336"/>
    </row>
    <row r="45" spans="1:11" ht="15.75" customHeight="1">
      <c r="H45" s="372" t="s">
        <v>375</v>
      </c>
      <c r="I45" s="373"/>
      <c r="J45" s="375"/>
      <c r="K45" s="337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H32:I32"/>
    <mergeCell ref="H26:I26"/>
    <mergeCell ref="D17:F17"/>
    <mergeCell ref="H29:I29"/>
    <mergeCell ref="H27:I27"/>
    <mergeCell ref="B20:F20"/>
    <mergeCell ref="B17:C17"/>
    <mergeCell ref="H17:I17"/>
    <mergeCell ref="H15:J15"/>
    <mergeCell ref="D10:H10"/>
    <mergeCell ref="F1:K1"/>
    <mergeCell ref="G3:K3"/>
    <mergeCell ref="C8:I8"/>
    <mergeCell ref="B6:K6"/>
    <mergeCell ref="K12:K13"/>
    <mergeCell ref="H14:J14"/>
    <mergeCell ref="K14:K15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workbookViewId="0">
      <selection activeCell="D9" sqref="D9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79" t="s">
        <v>384</v>
      </c>
      <c r="B2" s="376" t="s">
        <v>385</v>
      </c>
      <c r="C2" s="376" t="s">
        <v>386</v>
      </c>
      <c r="D2" s="377"/>
      <c r="E2" s="379" t="s">
        <v>387</v>
      </c>
      <c r="F2" s="379"/>
    </row>
    <row r="3" spans="1:8" ht="23.25" customHeight="1">
      <c r="A3" s="379"/>
      <c r="B3" s="376"/>
      <c r="C3" s="378"/>
      <c r="D3" s="378"/>
      <c r="E3" s="379"/>
      <c r="F3" s="379"/>
    </row>
    <row r="4" spans="1:8" ht="47.25" customHeight="1">
      <c r="A4" s="379"/>
      <c r="B4" s="376"/>
      <c r="C4" s="232" t="s">
        <v>665</v>
      </c>
      <c r="D4" s="232" t="s">
        <v>388</v>
      </c>
      <c r="E4" s="232" t="s">
        <v>666</v>
      </c>
      <c r="F4" s="232" t="s">
        <v>388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398</v>
      </c>
      <c r="B6" s="237" t="s">
        <v>143</v>
      </c>
      <c r="C6" s="262">
        <v>87934.1</v>
      </c>
      <c r="D6" s="263" t="s">
        <v>402</v>
      </c>
      <c r="E6" s="262">
        <v>115557.4</v>
      </c>
      <c r="F6" s="263" t="s">
        <v>402</v>
      </c>
    </row>
    <row r="7" spans="1:8" ht="35.25" customHeight="1">
      <c r="A7" s="236" t="s">
        <v>389</v>
      </c>
      <c r="B7" s="237" t="s">
        <v>146</v>
      </c>
      <c r="C7" s="263" t="s">
        <v>402</v>
      </c>
      <c r="D7" s="264"/>
      <c r="E7" s="263" t="s">
        <v>402</v>
      </c>
      <c r="F7" s="262"/>
    </row>
    <row r="8" spans="1:8" ht="48" customHeight="1">
      <c r="A8" s="236" t="s">
        <v>390</v>
      </c>
      <c r="B8" s="237" t="s">
        <v>151</v>
      </c>
      <c r="C8" s="263">
        <f>C6-D7</f>
        <v>87934.1</v>
      </c>
      <c r="D8" s="263" t="str">
        <f>D6</f>
        <v>Х</v>
      </c>
      <c r="E8" s="263">
        <f>E6-F7</f>
        <v>115557.4</v>
      </c>
      <c r="F8" s="262"/>
    </row>
    <row r="9" spans="1:8" ht="47.25" customHeight="1">
      <c r="A9" s="236" t="s">
        <v>391</v>
      </c>
      <c r="B9" s="237" t="s">
        <v>152</v>
      </c>
      <c r="C9" s="263" t="s">
        <v>402</v>
      </c>
      <c r="D9" s="262">
        <f>D10+D11+D12</f>
        <v>42308.1</v>
      </c>
      <c r="E9" s="262" t="s">
        <v>402</v>
      </c>
      <c r="F9" s="262">
        <f>F10+F11+F12</f>
        <v>52047.1</v>
      </c>
    </row>
    <row r="10" spans="1:8" ht="22.5" customHeight="1">
      <c r="A10" s="236" t="s">
        <v>667</v>
      </c>
      <c r="B10" s="237" t="s">
        <v>153</v>
      </c>
      <c r="C10" s="263" t="s">
        <v>402</v>
      </c>
      <c r="D10" s="265">
        <v>42308.1</v>
      </c>
      <c r="E10" s="263" t="s">
        <v>402</v>
      </c>
      <c r="F10" s="265">
        <v>52047.1</v>
      </c>
    </row>
    <row r="11" spans="1:8" ht="22.5" customHeight="1">
      <c r="A11" s="238" t="s">
        <v>668</v>
      </c>
      <c r="B11" s="239" t="s">
        <v>154</v>
      </c>
      <c r="C11" s="263" t="s">
        <v>402</v>
      </c>
      <c r="D11" s="262">
        <v>0</v>
      </c>
      <c r="E11" s="263" t="s">
        <v>402</v>
      </c>
      <c r="F11" s="262">
        <v>0</v>
      </c>
    </row>
    <row r="12" spans="1:8" ht="22.5" customHeight="1">
      <c r="A12" s="236" t="s">
        <v>764</v>
      </c>
      <c r="B12" s="233" t="s">
        <v>155</v>
      </c>
      <c r="C12" s="263" t="s">
        <v>402</v>
      </c>
      <c r="D12" s="265"/>
      <c r="E12" s="263" t="s">
        <v>402</v>
      </c>
      <c r="F12" s="265"/>
    </row>
    <row r="13" spans="1:8" ht="36.75" customHeight="1">
      <c r="A13" s="236" t="s">
        <v>393</v>
      </c>
      <c r="B13" s="237" t="s">
        <v>156</v>
      </c>
      <c r="C13" s="263" t="s">
        <v>402</v>
      </c>
      <c r="D13" s="262"/>
      <c r="E13" s="263" t="s">
        <v>402</v>
      </c>
      <c r="F13" s="262"/>
      <c r="H13" s="40"/>
    </row>
    <row r="14" spans="1:8" ht="28.5" customHeight="1">
      <c r="A14" s="236" t="s">
        <v>392</v>
      </c>
      <c r="B14" s="237" t="s">
        <v>157</v>
      </c>
      <c r="C14" s="263"/>
      <c r="D14" s="263" t="s">
        <v>402</v>
      </c>
      <c r="E14" s="263"/>
      <c r="F14" s="263" t="s">
        <v>402</v>
      </c>
    </row>
    <row r="15" spans="1:8" ht="35.25" customHeight="1">
      <c r="A15" s="236" t="s">
        <v>399</v>
      </c>
      <c r="B15" s="233">
        <v>100</v>
      </c>
      <c r="C15" s="262">
        <f>C8-D9+C14</f>
        <v>45626.000000000007</v>
      </c>
      <c r="D15" s="263" t="s">
        <v>402</v>
      </c>
      <c r="E15" s="262">
        <f>E8-F9+E14</f>
        <v>63510.299999999996</v>
      </c>
      <c r="F15" s="266"/>
    </row>
    <row r="16" spans="1:8" ht="45.75" customHeight="1">
      <c r="A16" s="236" t="s">
        <v>394</v>
      </c>
      <c r="B16" s="233">
        <v>110</v>
      </c>
      <c r="C16" s="265"/>
      <c r="D16" s="263" t="s">
        <v>402</v>
      </c>
      <c r="E16" s="265"/>
      <c r="F16" s="263" t="s">
        <v>402</v>
      </c>
      <c r="H16" s="40"/>
    </row>
    <row r="17" spans="1:6" ht="22.5" customHeight="1">
      <c r="A17" s="236" t="s">
        <v>771</v>
      </c>
      <c r="B17" s="233">
        <v>120</v>
      </c>
      <c r="C17" s="262"/>
      <c r="D17" s="263" t="s">
        <v>402</v>
      </c>
      <c r="E17" s="262"/>
      <c r="F17" s="263" t="s">
        <v>402</v>
      </c>
    </row>
    <row r="18" spans="1:6" ht="22.5" customHeight="1">
      <c r="A18" s="236" t="s">
        <v>772</v>
      </c>
      <c r="B18" s="237" t="s">
        <v>163</v>
      </c>
      <c r="C18" s="267"/>
      <c r="D18" s="263" t="s">
        <v>402</v>
      </c>
      <c r="E18" s="262"/>
      <c r="F18" s="263" t="s">
        <v>402</v>
      </c>
    </row>
    <row r="19" spans="1:6" ht="22.5" customHeight="1">
      <c r="A19" s="236" t="s">
        <v>395</v>
      </c>
      <c r="B19" s="233" t="s">
        <v>164</v>
      </c>
      <c r="C19" s="267"/>
      <c r="D19" s="263" t="s">
        <v>402</v>
      </c>
      <c r="E19" s="267"/>
      <c r="F19" s="263" t="s">
        <v>402</v>
      </c>
    </row>
    <row r="20" spans="1:6" ht="22.5" customHeight="1">
      <c r="A20" s="236" t="s">
        <v>31</v>
      </c>
      <c r="B20" s="237" t="s">
        <v>165</v>
      </c>
      <c r="C20" s="267"/>
      <c r="D20" s="263" t="s">
        <v>402</v>
      </c>
      <c r="E20" s="267"/>
      <c r="F20" s="263" t="s">
        <v>402</v>
      </c>
    </row>
    <row r="21" spans="1:6" ht="22.5" customHeight="1">
      <c r="A21" s="236" t="s">
        <v>32</v>
      </c>
      <c r="B21" s="237" t="s">
        <v>166</v>
      </c>
      <c r="C21" s="267"/>
      <c r="D21" s="263" t="s">
        <v>402</v>
      </c>
      <c r="E21" s="267"/>
      <c r="F21" s="263" t="s">
        <v>402</v>
      </c>
    </row>
    <row r="22" spans="1:6" ht="22.5" customHeight="1">
      <c r="A22" s="236" t="s">
        <v>40</v>
      </c>
      <c r="B22" s="237" t="s">
        <v>167</v>
      </c>
      <c r="C22" s="263" t="s">
        <v>402</v>
      </c>
      <c r="D22" s="267"/>
      <c r="E22" s="263" t="s">
        <v>402</v>
      </c>
      <c r="F22" s="267"/>
    </row>
    <row r="23" spans="1:6" ht="22.5" customHeight="1">
      <c r="A23" s="236" t="s">
        <v>41</v>
      </c>
      <c r="B23" s="233" t="s">
        <v>189</v>
      </c>
      <c r="C23" s="263" t="s">
        <v>402</v>
      </c>
      <c r="D23" s="268"/>
      <c r="E23" s="263" t="s">
        <v>402</v>
      </c>
      <c r="F23" s="268"/>
    </row>
    <row r="24" spans="1:6" ht="34.5" customHeight="1">
      <c r="A24" s="236" t="s">
        <v>396</v>
      </c>
      <c r="B24" s="237" t="s">
        <v>190</v>
      </c>
      <c r="C24" s="263" t="s">
        <v>402</v>
      </c>
      <c r="D24" s="267"/>
      <c r="E24" s="263" t="s">
        <v>402</v>
      </c>
      <c r="F24" s="267"/>
    </row>
    <row r="25" spans="1:6" ht="22.5" customHeight="1">
      <c r="A25" s="241" t="s">
        <v>42</v>
      </c>
      <c r="B25" s="242" t="s">
        <v>191</v>
      </c>
      <c r="C25" s="263" t="s">
        <v>402</v>
      </c>
      <c r="D25" s="269"/>
      <c r="E25" s="263" t="s">
        <v>402</v>
      </c>
      <c r="F25" s="269"/>
    </row>
    <row r="26" spans="1:6" ht="24" customHeight="1">
      <c r="A26" s="243" t="s">
        <v>43</v>
      </c>
      <c r="B26" s="244" t="s">
        <v>192</v>
      </c>
      <c r="C26" s="263" t="s">
        <v>402</v>
      </c>
      <c r="D26" s="266"/>
      <c r="E26" s="263" t="s">
        <v>402</v>
      </c>
      <c r="F26" s="266"/>
    </row>
    <row r="27" spans="1:6" ht="48" customHeight="1">
      <c r="A27" s="243" t="s">
        <v>400</v>
      </c>
      <c r="B27" s="244" t="s">
        <v>194</v>
      </c>
      <c r="C27" s="266">
        <f>C15+C16-D22</f>
        <v>45626.000000000007</v>
      </c>
      <c r="D27" s="266" t="str">
        <f>D15</f>
        <v>Х</v>
      </c>
      <c r="E27" s="266">
        <f>E15+E16-F22</f>
        <v>63510.299999999996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59"/>
      <c r="C62" s="359"/>
      <c r="D62" s="359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E31" sqref="E31:F31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397</v>
      </c>
      <c r="B1" s="245" t="s">
        <v>195</v>
      </c>
      <c r="C1" s="270"/>
      <c r="D1" s="270"/>
      <c r="E1" s="270"/>
      <c r="F1" s="270"/>
    </row>
    <row r="2" spans="1:6" ht="23.1" customHeight="1">
      <c r="A2" s="246" t="s">
        <v>401</v>
      </c>
      <c r="B2" s="245" t="s">
        <v>196</v>
      </c>
      <c r="C2" s="290">
        <f>м1!C27-м2!C1</f>
        <v>45626.000000000007</v>
      </c>
      <c r="D2" s="290"/>
      <c r="E2" s="290">
        <f>м1!E27-м2!E1</f>
        <v>63510.299999999996</v>
      </c>
      <c r="F2" s="290"/>
    </row>
    <row r="3" spans="1:6" ht="23.1" customHeight="1">
      <c r="A3" s="246" t="s">
        <v>44</v>
      </c>
      <c r="B3" s="245" t="s">
        <v>197</v>
      </c>
      <c r="C3" s="290" t="s">
        <v>402</v>
      </c>
      <c r="D3" s="290"/>
      <c r="E3" s="290" t="s">
        <v>402</v>
      </c>
      <c r="F3" s="290"/>
    </row>
    <row r="4" spans="1:6" ht="23.1" customHeight="1">
      <c r="A4" s="246" t="s">
        <v>45</v>
      </c>
      <c r="B4" s="245" t="s">
        <v>198</v>
      </c>
      <c r="C4" s="290" t="s">
        <v>402</v>
      </c>
      <c r="D4" s="290">
        <v>42428.2</v>
      </c>
      <c r="E4" s="290" t="s">
        <v>402</v>
      </c>
      <c r="F4" s="290">
        <v>57778.7</v>
      </c>
    </row>
    <row r="5" spans="1:6" ht="23.1" customHeight="1">
      <c r="A5" s="246" t="s">
        <v>46</v>
      </c>
      <c r="B5" s="245" t="s">
        <v>199</v>
      </c>
      <c r="C5" s="290">
        <f>C2-D4</f>
        <v>3197.8000000000102</v>
      </c>
      <c r="D5" s="290"/>
      <c r="E5" s="290">
        <f>E2-F4</f>
        <v>5731.5999999999985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7" t="s">
        <v>47</v>
      </c>
      <c r="B7" s="387"/>
      <c r="C7" s="387"/>
      <c r="D7" s="387"/>
      <c r="E7" s="387"/>
      <c r="F7" s="387"/>
    </row>
    <row r="8" spans="1:6" ht="15.75">
      <c r="A8" s="387" t="s">
        <v>48</v>
      </c>
      <c r="B8" s="387"/>
      <c r="C8" s="387"/>
      <c r="D8" s="387"/>
      <c r="E8" s="387"/>
      <c r="F8" s="387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49</v>
      </c>
      <c r="B10" s="250" t="s">
        <v>664</v>
      </c>
      <c r="C10" s="388" t="s">
        <v>403</v>
      </c>
      <c r="D10" s="389"/>
      <c r="E10" s="388" t="s">
        <v>404</v>
      </c>
      <c r="F10" s="389"/>
    </row>
    <row r="11" spans="1:6" ht="23.1" customHeight="1">
      <c r="A11" s="251" t="s">
        <v>405</v>
      </c>
      <c r="B11" s="240" t="s">
        <v>201</v>
      </c>
      <c r="C11" s="380"/>
      <c r="D11" s="381"/>
      <c r="E11" s="380"/>
      <c r="F11" s="381"/>
    </row>
    <row r="12" spans="1:6" ht="23.1" customHeight="1">
      <c r="A12" s="251" t="s">
        <v>205</v>
      </c>
      <c r="B12" s="240">
        <v>290</v>
      </c>
      <c r="C12" s="380">
        <v>2614.1999999999998</v>
      </c>
      <c r="D12" s="381"/>
      <c r="E12" s="380">
        <v>4324.1000000000004</v>
      </c>
      <c r="F12" s="381"/>
    </row>
    <row r="13" spans="1:6" ht="47.25" customHeight="1">
      <c r="A13" s="251" t="s">
        <v>406</v>
      </c>
      <c r="B13" s="240">
        <v>291</v>
      </c>
      <c r="C13" s="380">
        <v>21.9</v>
      </c>
      <c r="D13" s="381"/>
      <c r="E13" s="380">
        <v>1059.0999999999999</v>
      </c>
      <c r="F13" s="381"/>
    </row>
    <row r="14" spans="1:6" ht="34.5" customHeight="1">
      <c r="A14" s="251" t="s">
        <v>415</v>
      </c>
      <c r="B14" s="247">
        <v>300</v>
      </c>
      <c r="C14" s="380"/>
      <c r="D14" s="381"/>
      <c r="E14" s="380"/>
      <c r="F14" s="381"/>
    </row>
    <row r="15" spans="1:6" ht="23.1" customHeight="1">
      <c r="A15" s="251" t="s">
        <v>206</v>
      </c>
      <c r="B15" s="247">
        <v>310</v>
      </c>
      <c r="C15" s="380"/>
      <c r="D15" s="381"/>
      <c r="E15" s="380"/>
      <c r="F15" s="381"/>
    </row>
    <row r="16" spans="1:6" ht="23.1" customHeight="1">
      <c r="A16" s="251" t="s">
        <v>407</v>
      </c>
      <c r="B16" s="247">
        <v>320</v>
      </c>
      <c r="C16" s="380"/>
      <c r="D16" s="381"/>
      <c r="E16" s="380"/>
      <c r="F16" s="381"/>
    </row>
    <row r="17" spans="1:8" ht="23.1" customHeight="1">
      <c r="A17" s="251" t="s">
        <v>50</v>
      </c>
      <c r="B17" s="247">
        <v>330</v>
      </c>
      <c r="C17" s="380"/>
      <c r="D17" s="381"/>
      <c r="E17" s="380"/>
      <c r="F17" s="381"/>
    </row>
    <row r="18" spans="1:8" ht="23.1" customHeight="1">
      <c r="A18" s="251" t="s">
        <v>51</v>
      </c>
      <c r="B18" s="247">
        <v>340</v>
      </c>
      <c r="C18" s="380"/>
      <c r="D18" s="381"/>
      <c r="E18" s="380"/>
      <c r="F18" s="381"/>
    </row>
    <row r="19" spans="1:8" ht="23.1" customHeight="1">
      <c r="A19" s="251" t="s">
        <v>412</v>
      </c>
      <c r="B19" s="247">
        <v>350</v>
      </c>
      <c r="C19" s="380"/>
      <c r="D19" s="381"/>
      <c r="E19" s="380"/>
      <c r="F19" s="381"/>
    </row>
    <row r="20" spans="1:8" ht="23.1" customHeight="1">
      <c r="A20" s="252" t="s">
        <v>207</v>
      </c>
      <c r="B20" s="247">
        <v>360</v>
      </c>
      <c r="C20" s="380"/>
      <c r="D20" s="381"/>
      <c r="E20" s="380"/>
      <c r="F20" s="381"/>
    </row>
    <row r="21" spans="1:8" ht="23.1" customHeight="1">
      <c r="A21" s="251" t="s">
        <v>408</v>
      </c>
      <c r="B21" s="247">
        <v>370</v>
      </c>
      <c r="C21" s="380"/>
      <c r="D21" s="381"/>
      <c r="E21" s="380"/>
      <c r="F21" s="381"/>
    </row>
    <row r="22" spans="1:8" ht="23.1" customHeight="1">
      <c r="A22" s="251" t="s">
        <v>409</v>
      </c>
      <c r="B22" s="247">
        <v>380</v>
      </c>
      <c r="C22" s="380"/>
      <c r="D22" s="381"/>
      <c r="E22" s="380"/>
      <c r="F22" s="381"/>
    </row>
    <row r="23" spans="1:8" ht="23.1" customHeight="1">
      <c r="A23" s="251" t="s">
        <v>410</v>
      </c>
      <c r="B23" s="247">
        <v>390</v>
      </c>
      <c r="C23" s="380"/>
      <c r="D23" s="381"/>
      <c r="E23" s="380"/>
      <c r="F23" s="381"/>
    </row>
    <row r="24" spans="1:8" ht="23.1" customHeight="1">
      <c r="A24" s="251" t="s">
        <v>411</v>
      </c>
      <c r="B24" s="247">
        <v>400</v>
      </c>
      <c r="C24" s="380"/>
      <c r="D24" s="381"/>
      <c r="E24" s="380"/>
      <c r="F24" s="381"/>
    </row>
    <row r="25" spans="1:8" ht="23.1" customHeight="1">
      <c r="A25" s="251" t="s">
        <v>208</v>
      </c>
      <c r="B25" s="247">
        <v>410</v>
      </c>
      <c r="C25" s="380"/>
      <c r="D25" s="381"/>
      <c r="E25" s="380"/>
      <c r="F25" s="381"/>
    </row>
    <row r="26" spans="1:8" ht="28.5" customHeight="1">
      <c r="A26" s="251" t="s">
        <v>209</v>
      </c>
      <c r="B26" s="247">
        <v>420</v>
      </c>
      <c r="C26" s="380"/>
      <c r="D26" s="381"/>
      <c r="E26" s="380"/>
      <c r="F26" s="381"/>
    </row>
    <row r="27" spans="1:8" ht="23.1" customHeight="1">
      <c r="A27" s="251" t="s">
        <v>210</v>
      </c>
      <c r="B27" s="247">
        <v>430</v>
      </c>
      <c r="C27" s="380"/>
      <c r="D27" s="381"/>
      <c r="E27" s="380"/>
      <c r="F27" s="381"/>
    </row>
    <row r="28" spans="1:8" ht="23.1" customHeight="1">
      <c r="A28" s="251" t="s">
        <v>211</v>
      </c>
      <c r="B28" s="247">
        <v>440</v>
      </c>
      <c r="C28" s="380">
        <v>5492</v>
      </c>
      <c r="D28" s="381"/>
      <c r="E28" s="380">
        <v>5270.3</v>
      </c>
      <c r="F28" s="381"/>
    </row>
    <row r="29" spans="1:8" ht="23.1" customHeight="1">
      <c r="A29" s="251" t="s">
        <v>212</v>
      </c>
      <c r="B29" s="247">
        <v>450</v>
      </c>
      <c r="C29" s="380"/>
      <c r="D29" s="381"/>
      <c r="E29" s="380"/>
      <c r="F29" s="381"/>
    </row>
    <row r="30" spans="1:8" ht="21" customHeight="1">
      <c r="A30" s="253" t="s">
        <v>213</v>
      </c>
      <c r="B30" s="248">
        <v>460</v>
      </c>
      <c r="C30" s="380">
        <v>57778.7</v>
      </c>
      <c r="D30" s="381"/>
      <c r="E30" s="380">
        <v>59610.3</v>
      </c>
      <c r="F30" s="381"/>
      <c r="H30" s="304"/>
    </row>
    <row r="31" spans="1:8" ht="23.1" customHeight="1">
      <c r="A31" s="251" t="s">
        <v>413</v>
      </c>
      <c r="B31" s="261">
        <v>470</v>
      </c>
      <c r="C31" s="385"/>
      <c r="D31" s="386"/>
      <c r="E31" s="385"/>
      <c r="F31" s="386"/>
    </row>
    <row r="32" spans="1:8" ht="36" customHeight="1">
      <c r="A32" s="254" t="s">
        <v>414</v>
      </c>
      <c r="B32" s="247">
        <v>480</v>
      </c>
      <c r="C32" s="383">
        <f>SUM(C12:C31)-C13</f>
        <v>65884.900000000009</v>
      </c>
      <c r="D32" s="384"/>
      <c r="E32" s="383">
        <f>SUM(E12:E31)-E13</f>
        <v>69204.7</v>
      </c>
      <c r="F32" s="384"/>
    </row>
    <row r="33" spans="1:7">
      <c r="A33" s="47"/>
      <c r="E33" s="382" t="s">
        <v>214</v>
      </c>
      <c r="F33" s="382"/>
      <c r="G33" s="382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C15:D15"/>
    <mergeCell ref="E22:F22"/>
    <mergeCell ref="C22:D22"/>
    <mergeCell ref="E19:F19"/>
    <mergeCell ref="E17:F17"/>
    <mergeCell ref="C21:D21"/>
    <mergeCell ref="C20:D20"/>
    <mergeCell ref="E20:F20"/>
    <mergeCell ref="A7:F7"/>
    <mergeCell ref="C10:D10"/>
    <mergeCell ref="E10:F10"/>
    <mergeCell ref="E11:F11"/>
    <mergeCell ref="A8:F8"/>
    <mergeCell ref="C11:D11"/>
    <mergeCell ref="E15:F15"/>
    <mergeCell ref="E16:F16"/>
    <mergeCell ref="E26:F26"/>
    <mergeCell ref="E25:F25"/>
    <mergeCell ref="C25:D25"/>
    <mergeCell ref="C26:D26"/>
    <mergeCell ref="E23:F23"/>
    <mergeCell ref="E18:F18"/>
    <mergeCell ref="C19:D19"/>
    <mergeCell ref="C17:D17"/>
    <mergeCell ref="C24:D24"/>
    <mergeCell ref="E24:F24"/>
    <mergeCell ref="C23:D23"/>
    <mergeCell ref="E21:F21"/>
    <mergeCell ref="C16:D16"/>
    <mergeCell ref="C18:D18"/>
    <mergeCell ref="E33:G33"/>
    <mergeCell ref="C27:D27"/>
    <mergeCell ref="E27:F27"/>
    <mergeCell ref="E32:F32"/>
    <mergeCell ref="C32:D32"/>
    <mergeCell ref="E28:F28"/>
    <mergeCell ref="C30:D30"/>
    <mergeCell ref="C31:D31"/>
    <mergeCell ref="C28:D28"/>
    <mergeCell ref="E31:F31"/>
    <mergeCell ref="E30:F30"/>
    <mergeCell ref="C29:D29"/>
    <mergeCell ref="E29:F29"/>
    <mergeCell ref="C12:D12"/>
    <mergeCell ref="C13:D13"/>
    <mergeCell ref="C14:D14"/>
    <mergeCell ref="E12:F12"/>
    <mergeCell ref="E13:F13"/>
    <mergeCell ref="E14:F14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1" zoomScaleNormal="100" workbookViewId="0">
      <selection activeCell="D38" sqref="D38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416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35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422</v>
      </c>
      <c r="D4" s="256" t="s">
        <v>417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418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432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433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419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253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420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3" t="s">
        <v>426</v>
      </c>
      <c r="C13" s="403"/>
      <c r="D13" s="403"/>
      <c r="E13" s="403"/>
      <c r="F13" s="403"/>
      <c r="G13" s="403"/>
      <c r="H13" s="403"/>
      <c r="I13" s="403"/>
      <c r="J13" s="403"/>
      <c r="K13" s="185"/>
    </row>
    <row r="14" spans="1:11" ht="25.5" customHeight="1">
      <c r="A14" s="27"/>
      <c r="B14" s="390" t="s">
        <v>52</v>
      </c>
      <c r="C14" s="390"/>
      <c r="D14" s="390"/>
      <c r="E14" s="390"/>
      <c r="F14" s="390"/>
      <c r="G14" s="390"/>
      <c r="H14" s="390"/>
      <c r="I14" s="390"/>
      <c r="J14" s="390"/>
      <c r="K14" s="186"/>
    </row>
    <row r="15" spans="1:11" ht="15.75">
      <c r="A15" s="56"/>
      <c r="B15" s="391" t="s">
        <v>473</v>
      </c>
      <c r="C15" s="391"/>
      <c r="D15" s="391"/>
      <c r="E15" s="391"/>
      <c r="F15" s="391"/>
      <c r="G15" s="391"/>
      <c r="H15" s="391"/>
      <c r="I15" s="391"/>
      <c r="J15" s="391"/>
      <c r="K15" s="57"/>
    </row>
    <row r="16" spans="1:11" ht="9" customHeight="1">
      <c r="A16" s="56"/>
      <c r="K16" s="57"/>
    </row>
    <row r="17" spans="1:11" ht="40.5" customHeight="1">
      <c r="A17" s="395" t="s">
        <v>423</v>
      </c>
      <c r="B17" s="397" t="s">
        <v>428</v>
      </c>
      <c r="C17" s="398"/>
      <c r="D17" s="404" t="s">
        <v>424</v>
      </c>
      <c r="E17" s="405"/>
      <c r="F17" s="404" t="s">
        <v>425</v>
      </c>
      <c r="G17" s="405"/>
      <c r="H17" s="404" t="s">
        <v>427</v>
      </c>
      <c r="I17" s="405"/>
      <c r="J17" s="404" t="s">
        <v>425</v>
      </c>
      <c r="K17" s="405"/>
    </row>
    <row r="18" spans="1:11" ht="30" customHeight="1">
      <c r="A18" s="396"/>
      <c r="B18" s="399"/>
      <c r="C18" s="400"/>
      <c r="D18" s="271" t="s">
        <v>434</v>
      </c>
      <c r="E18" s="271" t="s">
        <v>435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1">
        <v>2</v>
      </c>
      <c r="C19" s="402"/>
      <c r="D19" s="58">
        <v>3</v>
      </c>
      <c r="E19" s="59" t="s">
        <v>54</v>
      </c>
      <c r="F19" s="59" t="s">
        <v>57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4"/>
      <c r="C20" s="325" t="s">
        <v>58</v>
      </c>
      <c r="D20" s="327"/>
      <c r="E20" s="328">
        <v>916.6</v>
      </c>
      <c r="F20" s="61"/>
      <c r="G20" s="328"/>
      <c r="H20" s="61"/>
      <c r="I20" s="61"/>
      <c r="J20" s="61"/>
      <c r="K20" s="61"/>
    </row>
    <row r="21" spans="1:11" ht="13.5" customHeight="1">
      <c r="A21" s="60">
        <v>2</v>
      </c>
      <c r="B21" s="321"/>
      <c r="C21" s="326" t="s">
        <v>59</v>
      </c>
      <c r="D21" s="330"/>
      <c r="E21" s="328">
        <v>2460</v>
      </c>
      <c r="F21" s="61"/>
      <c r="G21" s="328"/>
      <c r="H21" s="61"/>
      <c r="I21" s="61"/>
      <c r="J21" s="61"/>
      <c r="K21" s="61"/>
    </row>
    <row r="22" spans="1:11" ht="13.5" customHeight="1">
      <c r="A22" s="60">
        <v>3</v>
      </c>
      <c r="B22" s="322"/>
      <c r="C22" s="326" t="s">
        <v>532</v>
      </c>
      <c r="D22" s="330"/>
      <c r="E22" s="328">
        <v>3217</v>
      </c>
      <c r="F22" s="61"/>
      <c r="G22" s="328"/>
      <c r="H22" s="61"/>
      <c r="I22" s="61"/>
      <c r="J22" s="61"/>
      <c r="K22" s="61"/>
    </row>
    <row r="23" spans="1:11" ht="13.5" customHeight="1">
      <c r="A23" s="60">
        <v>4</v>
      </c>
      <c r="B23" s="320"/>
      <c r="C23" s="326" t="s">
        <v>60</v>
      </c>
      <c r="D23" s="330"/>
      <c r="E23" s="329">
        <v>7.7</v>
      </c>
      <c r="F23" s="61"/>
      <c r="G23" s="328"/>
      <c r="H23" s="61"/>
      <c r="I23" s="61"/>
      <c r="J23" s="61"/>
      <c r="K23" s="61"/>
    </row>
    <row r="24" spans="1:11" ht="13.5" customHeight="1">
      <c r="A24" s="60">
        <v>5</v>
      </c>
      <c r="B24" s="322"/>
      <c r="C24" s="333" t="s">
        <v>765</v>
      </c>
      <c r="D24" s="333"/>
      <c r="E24" s="329">
        <v>2110.6999999999998</v>
      </c>
      <c r="F24" s="62"/>
      <c r="G24" s="329"/>
      <c r="H24" s="62"/>
      <c r="I24" s="62"/>
      <c r="J24" s="62"/>
      <c r="K24" s="62"/>
    </row>
    <row r="25" spans="1:11" ht="13.5" customHeight="1">
      <c r="A25" s="60">
        <v>6</v>
      </c>
      <c r="B25" s="322"/>
      <c r="C25" s="333" t="s">
        <v>766</v>
      </c>
      <c r="D25" s="333"/>
      <c r="E25" s="329">
        <v>303</v>
      </c>
      <c r="F25" s="329"/>
      <c r="G25" s="329"/>
      <c r="H25" s="62"/>
      <c r="I25" s="62"/>
      <c r="J25" s="62"/>
      <c r="K25" s="62"/>
    </row>
    <row r="26" spans="1:11" ht="13.5" customHeight="1">
      <c r="A26" s="60">
        <v>7</v>
      </c>
      <c r="B26" s="323"/>
      <c r="C26" s="333" t="s">
        <v>770</v>
      </c>
      <c r="D26" s="333"/>
      <c r="E26" s="329">
        <v>8906.9</v>
      </c>
      <c r="F26" s="62"/>
      <c r="G26" s="329"/>
      <c r="H26" s="62"/>
      <c r="I26" s="62"/>
      <c r="J26" s="62"/>
      <c r="K26" s="62"/>
    </row>
    <row r="27" spans="1:11" ht="13.5" customHeight="1">
      <c r="A27" s="60">
        <v>8</v>
      </c>
      <c r="B27" s="322"/>
      <c r="C27" s="333" t="s">
        <v>767</v>
      </c>
      <c r="D27" s="334">
        <v>3580</v>
      </c>
      <c r="E27" s="329"/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0"/>
      <c r="C28" s="333" t="s">
        <v>768</v>
      </c>
      <c r="D28" s="333">
        <v>8921.1</v>
      </c>
      <c r="E28" s="329"/>
      <c r="F28" s="334"/>
      <c r="G28" s="62"/>
      <c r="H28" s="62"/>
      <c r="I28" s="62"/>
      <c r="J28" s="62"/>
      <c r="K28" s="62"/>
    </row>
    <row r="29" spans="1:11" ht="13.5" customHeight="1">
      <c r="A29" s="60">
        <v>10</v>
      </c>
      <c r="B29" s="323"/>
      <c r="C29" s="333" t="s">
        <v>769</v>
      </c>
      <c r="D29" s="334">
        <v>49875</v>
      </c>
      <c r="E29" s="329"/>
      <c r="F29" s="333"/>
      <c r="G29" s="62"/>
      <c r="H29" s="62"/>
      <c r="I29" s="62"/>
      <c r="J29" s="62"/>
      <c r="K29" s="62"/>
    </row>
    <row r="30" spans="1:11" ht="15.75">
      <c r="A30" s="60"/>
      <c r="B30" s="323"/>
      <c r="C30" s="333"/>
      <c r="D30" s="334"/>
      <c r="E30" s="329"/>
      <c r="F30" s="333"/>
      <c r="G30" s="62"/>
      <c r="H30" s="62"/>
      <c r="I30" s="62"/>
      <c r="J30" s="62"/>
      <c r="K30" s="62"/>
    </row>
    <row r="31" spans="1:11" ht="15.75">
      <c r="A31" s="60"/>
      <c r="B31" s="323"/>
      <c r="C31" s="333"/>
      <c r="D31" s="334"/>
      <c r="E31" s="329"/>
      <c r="F31" s="334"/>
      <c r="G31" s="62"/>
      <c r="H31" s="62"/>
      <c r="I31" s="62"/>
      <c r="J31" s="62"/>
      <c r="K31" s="62"/>
    </row>
    <row r="32" spans="1:11" ht="15.75">
      <c r="A32" s="60"/>
      <c r="B32" s="323"/>
      <c r="C32" s="333"/>
      <c r="D32" s="333"/>
      <c r="E32" s="329"/>
      <c r="F32" s="62"/>
      <c r="G32" s="62"/>
      <c r="H32" s="62"/>
      <c r="I32" s="62"/>
      <c r="J32" s="62"/>
      <c r="K32" s="62"/>
    </row>
    <row r="33" spans="1:11" ht="15.75">
      <c r="A33" s="60"/>
      <c r="B33" s="320"/>
      <c r="C33" s="333"/>
      <c r="D33" s="333"/>
      <c r="E33" s="329"/>
      <c r="F33" s="62"/>
      <c r="G33" s="62"/>
      <c r="H33" s="62"/>
      <c r="I33" s="62"/>
      <c r="J33" s="62"/>
      <c r="K33" s="62"/>
    </row>
    <row r="34" spans="1:11" ht="15.75">
      <c r="A34" s="60"/>
      <c r="B34" s="323"/>
      <c r="C34" s="309"/>
      <c r="D34" s="330"/>
      <c r="E34" s="329"/>
      <c r="F34" s="17"/>
      <c r="G34" s="62"/>
      <c r="H34" s="62"/>
      <c r="I34" s="62"/>
      <c r="J34" s="62"/>
      <c r="K34" s="62"/>
    </row>
    <row r="35" spans="1:11" ht="15.75">
      <c r="A35" s="60"/>
      <c r="B35" s="392"/>
      <c r="C35" s="393"/>
      <c r="D35" s="330"/>
      <c r="E35" s="329"/>
      <c r="F35" s="17"/>
      <c r="G35" s="17"/>
      <c r="H35" s="17"/>
      <c r="I35" s="17"/>
      <c r="J35" s="63"/>
      <c r="K35" s="63"/>
    </row>
    <row r="36" spans="1:11" ht="15.75">
      <c r="A36" s="60"/>
      <c r="B36" s="394"/>
      <c r="C36" s="394"/>
      <c r="D36" s="330"/>
      <c r="E36" s="329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2"/>
      <c r="E37" s="331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268</v>
      </c>
      <c r="D38" s="293">
        <f>SUM(D20:D37)</f>
        <v>62376.1</v>
      </c>
      <c r="E38" s="293">
        <f>SUM(E20:E37)</f>
        <v>17921.900000000001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429</v>
      </c>
      <c r="D42" s="258"/>
      <c r="E42" s="258"/>
      <c r="F42" s="258"/>
      <c r="G42" s="258"/>
      <c r="H42" s="258" t="s">
        <v>431</v>
      </c>
      <c r="I42" s="258"/>
      <c r="J42" s="258"/>
    </row>
    <row r="43" spans="1:11">
      <c r="C43" s="259" t="s">
        <v>430</v>
      </c>
      <c r="D43" s="258"/>
      <c r="E43" s="258"/>
      <c r="F43" s="258"/>
      <c r="G43" s="258"/>
      <c r="H43" s="260" t="s">
        <v>436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7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12" t="s">
        <v>647</v>
      </c>
      <c r="B3" s="413"/>
      <c r="C3" s="413"/>
      <c r="D3" s="413"/>
      <c r="E3" s="413"/>
      <c r="F3" s="413"/>
      <c r="G3" s="413"/>
    </row>
    <row r="6" spans="1:8" ht="15.75" customHeight="1">
      <c r="A6" s="419" t="s">
        <v>53</v>
      </c>
      <c r="B6" s="423" t="s">
        <v>640</v>
      </c>
      <c r="C6" s="424"/>
      <c r="D6" s="419" t="s">
        <v>646</v>
      </c>
      <c r="E6" s="414" t="s">
        <v>424</v>
      </c>
      <c r="F6" s="415"/>
      <c r="G6" s="415"/>
      <c r="H6" s="416"/>
    </row>
    <row r="7" spans="1:8" ht="69.75" customHeight="1">
      <c r="A7" s="420"/>
      <c r="B7" s="425"/>
      <c r="C7" s="426"/>
      <c r="D7" s="420"/>
      <c r="E7" s="271" t="s">
        <v>434</v>
      </c>
      <c r="F7" s="271" t="s">
        <v>645</v>
      </c>
      <c r="G7" s="271" t="s">
        <v>435</v>
      </c>
      <c r="H7" s="271" t="s">
        <v>645</v>
      </c>
    </row>
    <row r="8" spans="1:8">
      <c r="A8" s="58">
        <v>1</v>
      </c>
      <c r="B8" s="401">
        <v>2</v>
      </c>
      <c r="C8" s="402"/>
      <c r="D8" s="311"/>
      <c r="E8" s="58">
        <v>3</v>
      </c>
      <c r="F8" s="58"/>
      <c r="G8" s="59" t="s">
        <v>54</v>
      </c>
      <c r="H8" s="17"/>
    </row>
    <row r="9" spans="1:8" ht="15.75">
      <c r="A9" s="273">
        <v>1</v>
      </c>
      <c r="B9" s="421" t="s">
        <v>261</v>
      </c>
      <c r="C9" s="422"/>
      <c r="D9" s="316"/>
      <c r="E9" s="303">
        <v>164680.6</v>
      </c>
      <c r="F9" s="303"/>
      <c r="G9" s="288"/>
      <c r="H9" s="17"/>
    </row>
    <row r="10" spans="1:8" ht="15.75">
      <c r="A10" s="273">
        <v>2</v>
      </c>
      <c r="B10" s="421" t="s">
        <v>262</v>
      </c>
      <c r="C10" s="422"/>
      <c r="D10" s="317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17"/>
      <c r="C11" s="418"/>
      <c r="D11" s="310"/>
      <c r="E11" s="270"/>
      <c r="F11" s="270"/>
      <c r="G11" s="270"/>
      <c r="H11" s="17"/>
    </row>
    <row r="12" spans="1:8" ht="15.75">
      <c r="A12" s="273">
        <v>6</v>
      </c>
      <c r="B12" s="417" t="s">
        <v>263</v>
      </c>
      <c r="C12" s="418"/>
      <c r="D12" s="315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07" t="s">
        <v>265</v>
      </c>
      <c r="C13" s="408"/>
      <c r="D13" s="315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17" t="s">
        <v>264</v>
      </c>
      <c r="C14" s="418"/>
      <c r="D14" s="315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07" t="s">
        <v>266</v>
      </c>
      <c r="C15" s="408"/>
      <c r="D15" s="315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2" t="s">
        <v>267</v>
      </c>
      <c r="C16" s="393"/>
      <c r="D16" s="318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2" t="s">
        <v>69</v>
      </c>
      <c r="C17" s="393"/>
      <c r="D17" s="318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2" t="s">
        <v>295</v>
      </c>
      <c r="C18" s="393"/>
      <c r="D18" s="318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2" t="s">
        <v>421</v>
      </c>
      <c r="C19" s="393"/>
      <c r="D19" s="318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07"/>
      <c r="C20" s="408"/>
      <c r="D20" s="310"/>
      <c r="E20" s="270"/>
      <c r="F20" s="270"/>
      <c r="G20" s="305"/>
      <c r="H20" s="17"/>
    </row>
    <row r="21" spans="1:8" ht="15.75">
      <c r="A21" s="273"/>
      <c r="B21" s="392"/>
      <c r="C21" s="393"/>
      <c r="D21" s="309"/>
      <c r="E21" s="286"/>
      <c r="F21" s="286"/>
      <c r="G21" s="284"/>
      <c r="H21" s="17"/>
    </row>
    <row r="22" spans="1:8" ht="15.75">
      <c r="A22" s="60"/>
      <c r="B22" s="392"/>
      <c r="C22" s="393"/>
      <c r="D22" s="309"/>
      <c r="E22" s="289"/>
      <c r="F22" s="289"/>
      <c r="G22" s="289"/>
      <c r="H22" s="17"/>
    </row>
    <row r="23" spans="1:8" ht="15.75">
      <c r="A23" s="60"/>
      <c r="B23" s="394"/>
      <c r="C23" s="394"/>
      <c r="D23" s="16"/>
      <c r="E23" s="289"/>
      <c r="F23" s="289"/>
      <c r="G23" s="289"/>
      <c r="H23" s="17"/>
    </row>
    <row r="24" spans="1:8">
      <c r="A24" s="17"/>
      <c r="B24" s="427"/>
      <c r="C24" s="428"/>
      <c r="D24" s="312"/>
      <c r="E24" s="17"/>
      <c r="F24" s="17"/>
      <c r="G24" s="291"/>
      <c r="H24" s="17"/>
    </row>
    <row r="25" spans="1:8" ht="15.75">
      <c r="A25" s="17"/>
      <c r="B25" s="409" t="s">
        <v>268</v>
      </c>
      <c r="C25" s="410"/>
      <c r="D25" s="313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11" t="s">
        <v>641</v>
      </c>
      <c r="B30" s="411"/>
      <c r="C30" s="314"/>
      <c r="D30" s="314"/>
      <c r="E30" s="314" t="s">
        <v>643</v>
      </c>
      <c r="F30" s="314"/>
    </row>
    <row r="31" spans="1:8" ht="15.75">
      <c r="A31" s="314"/>
      <c r="B31" s="314"/>
      <c r="C31" s="314"/>
      <c r="D31" s="314"/>
      <c r="E31" s="314"/>
      <c r="F31" s="314"/>
    </row>
    <row r="32" spans="1:8" ht="15.75">
      <c r="A32" s="406" t="s">
        <v>642</v>
      </c>
      <c r="B32" s="406"/>
      <c r="C32" s="314"/>
      <c r="D32" s="314"/>
      <c r="E32" s="314" t="s">
        <v>644</v>
      </c>
      <c r="F32" s="314"/>
    </row>
  </sheetData>
  <mergeCells count="25"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  <mergeCell ref="A32:B32"/>
    <mergeCell ref="B23:C23"/>
    <mergeCell ref="B20:C20"/>
    <mergeCell ref="B15:C15"/>
    <mergeCell ref="B16:C16"/>
    <mergeCell ref="B25:C25"/>
    <mergeCell ref="B18:C18"/>
    <mergeCell ref="B17:C17"/>
    <mergeCell ref="B19:C19"/>
    <mergeCell ref="A30:B30"/>
    <mergeCell ref="B24:C24"/>
    <mergeCell ref="B22:C22"/>
    <mergeCell ref="B21:C21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2019-07-23T15:22:19Z</cp:lastPrinted>
  <dcterms:created xsi:type="dcterms:W3CDTF">2006-08-22T05:45:21Z</dcterms:created>
  <dcterms:modified xsi:type="dcterms:W3CDTF">2020-02-10T04:30:38Z</dcterms:modified>
</cp:coreProperties>
</file>