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еб-сайт\молиявий фаолият\"/>
    </mc:Choice>
  </mc:AlternateContent>
  <xr:revisionPtr revIDLastSave="0" documentId="8_{0D063C50-C1DC-4366-B498-476199A8C375}" xr6:coauthVersionLast="45" xr6:coauthVersionMax="45" xr10:uidLastSave="{00000000-0000-0000-0000-000000000000}"/>
  <bookViews>
    <workbookView xWindow="-120" yWindow="-120" windowWidth="20730" windowHeight="11160" tabRatio="635" xr2:uid="{00000000-000D-0000-FFFF-FFFF00000000}"/>
  </bookViews>
  <sheets>
    <sheet name="баланс" sheetId="2" r:id="rId1"/>
    <sheet name="актив" sheetId="3" r:id="rId2"/>
    <sheet name="паcсив" sheetId="4" r:id="rId3"/>
    <sheet name="паcсив " sheetId="36" r:id="rId4"/>
    <sheet name="Молия.нат" sheetId="5" r:id="rId5"/>
    <sheet name="м1" sheetId="6" r:id="rId6"/>
    <sheet name="м2" sheetId="37" r:id="rId7"/>
    <sheet name="Форма-2а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6" l="1"/>
  <c r="D9" i="6"/>
  <c r="C15" i="6"/>
  <c r="C27" i="6"/>
  <c r="C2" i="37" s="1"/>
  <c r="C5" i="37" s="1"/>
  <c r="C32" i="37"/>
  <c r="E32" i="37"/>
  <c r="D8" i="6"/>
  <c r="E8" i="6"/>
  <c r="E15" i="6" s="1"/>
  <c r="E27" i="6" s="1"/>
  <c r="E2" i="37" s="1"/>
  <c r="E5" i="37" s="1"/>
  <c r="F9" i="6"/>
  <c r="D27" i="6"/>
  <c r="C35" i="4"/>
  <c r="C12" i="36"/>
  <c r="C13" i="36" s="1"/>
  <c r="D35" i="4"/>
  <c r="C45" i="3"/>
  <c r="C9" i="4"/>
  <c r="D45" i="3"/>
  <c r="C20" i="4"/>
  <c r="D20" i="4"/>
  <c r="C22" i="4"/>
  <c r="D22" i="4"/>
  <c r="D12" i="36" s="1"/>
  <c r="D13" i="36" s="1"/>
  <c r="C8" i="3"/>
  <c r="D8" i="3"/>
  <c r="C24" i="3"/>
  <c r="C10" i="4" s="1"/>
  <c r="D24" i="3"/>
  <c r="D10" i="4" s="1"/>
  <c r="C26" i="3"/>
  <c r="D26" i="3"/>
  <c r="D9" i="4" s="1"/>
  <c r="C33" i="3"/>
  <c r="D33" i="3"/>
</calcChain>
</file>

<file path=xl/sharedStrings.xml><?xml version="1.0" encoding="utf-8"?>
<sst xmlns="http://schemas.openxmlformats.org/spreadsheetml/2006/main" count="462" uniqueCount="369">
  <si>
    <t xml:space="preserve">Махсулот (товар, иш ва хизмат)ларни  сотишнинг ялпи фойдаси (зарари) (сатр 010-020)                                                                                                   Валовая прибыль(убыток) от реализаци
продукции  (товаров,работ,услуг). </t>
  </si>
  <si>
    <t>Давр харажатлари Жами (сатр 050+060+070+
080) шу жумладан:                                
Расходы периода Всего(стр 050+060+070+080)
 в том числе:</t>
  </si>
  <si>
    <t xml:space="preserve">Асосий фаолиятнинг бошка даромадлари                                           Прочие доходы от основной деятельности
</t>
  </si>
  <si>
    <t xml:space="preserve">Келгусида соликга тортиладиган базадан чикариладиган хисобот давр харажатлари Расходы отчетного периода, исключаемые из налогооблагаемой базы в будущем.                                       </t>
  </si>
  <si>
    <t xml:space="preserve">Молиявий фолиятининг даромадлари жами                                                            (сатр 120+130+140+150+160) шу жумладан                                         Доходы от финансовой деятельности всего (стр. 120+130+140+150+160). в том числе.                                       </t>
  </si>
  <si>
    <t xml:space="preserve">Узок муддатли ижара (лизинг)дан даромадлар                                                                 Доходы от долгосрочной аренды (лизинг)                                                                          </t>
  </si>
  <si>
    <t xml:space="preserve">Узок муддатли ижара (лизинг)дан харажатлар                                                                                Расходы в виде процентов долгосрочной
аренды (лизинг)                                                                               </t>
  </si>
  <si>
    <t xml:space="preserve">Фавкулоддаги фойда ва зарарлар                                                                           Чрезвычайные прибыли   и убытки  </t>
  </si>
  <si>
    <t>Махсулот (товар, иш ва хизмат)ларни  сотишдан соф тушим.                                                                                                     Чистая выручка от реализации продукции (товаров,работ, услуг)</t>
  </si>
  <si>
    <t>Асосий фаолиятнинг фойдаси(зарари) (сатр 030-040+090)               
Прибыль (убыток) от основной деятельности 
(стр 030-040+090)</t>
  </si>
  <si>
    <t xml:space="preserve">Умумхужалик фаолият.фойдаси (зарари) (сатр 100+110-170)                                                           
Прибыль (убыток) от общехозяйственной 
деятельности (стр 100+110-170) </t>
  </si>
  <si>
    <t>Даромад (фойда) сол.тулагунга кадар фойда(зарар)  (сатр 220+/-230) 
Прибыпь (убыт) до уплаты налога на даходы (приб.) (стр220+/-230)</t>
  </si>
  <si>
    <t>Х</t>
  </si>
  <si>
    <t>Хисобот даври учун хисоб-китоб буйича туланади       
Причитается по 
расчету за отчетный период</t>
  </si>
  <si>
    <t xml:space="preserve">Хисобот даври учун хисоб-китоб буйича хисоблан-
ганда хакикатда тулагани 
Фактически внесено из причитающихся по расчету за отчетный период  </t>
  </si>
  <si>
    <t xml:space="preserve">Юридик шахслардан олинадиган даромад (фойда солиги)                                           Налог на даходы юридических лиц </t>
  </si>
  <si>
    <t>Шу жумладан: шахсий жамгариб бориладиган пенсия хисобваракаларига ажратмалар
в том числе: отчисления в индивидуальные накопительные пенсионные счета граждан</t>
  </si>
  <si>
    <t xml:space="preserve">Аксиз солиги. 
Акцизный налог </t>
  </si>
  <si>
    <t>Ягона солик тулови. 
Единнвй налоговый платеж</t>
  </si>
  <si>
    <t xml:space="preserve">Ягона ер солиги 
Единый земельный налог </t>
  </si>
  <si>
    <t>Катъий белгиланган солик. 
Фиксированный налог</t>
  </si>
  <si>
    <t xml:space="preserve">Бошка соликлар.  
Прочие налоги </t>
  </si>
  <si>
    <t xml:space="preserve">Юридик шахсларнинг  мол-мулкга солинадиган солик.         
Налог на   имущество юридических лиц  </t>
  </si>
  <si>
    <t xml:space="preserve">Бюджетга туловларнинг кечиктирилганлиги учун молиявий жазолар
Финансовые санкции за просроченные платежи в бюджет </t>
  </si>
  <si>
    <t xml:space="preserve">Жами бюджетга туловлар    суммаси (280дан470сатргача,291 сатрлардан ташкари)  
Всеге сумма платежей в бюджет (стр. с 280 по 470 кроме стр. 291)                                                                                                          </t>
  </si>
  <si>
    <t>Ободонлаштириш ва ижтимоий инфратузилмани 
ривожлантириш солиги.
Налог на благоустройство и развитие социальной инфраструктуры.</t>
  </si>
  <si>
    <t>Корхона</t>
  </si>
  <si>
    <t>(наименование предприятия)</t>
  </si>
  <si>
    <t>Вилоят, шахар</t>
  </si>
  <si>
    <t>Налоговой инспекции _______________________________________ района</t>
  </si>
  <si>
    <t>По состоянию на _________________________________________ 20___ года</t>
  </si>
  <si>
    <t>(корхона номи)</t>
  </si>
  <si>
    <t>Тар-тиб рака-ми №№ п/п</t>
  </si>
  <si>
    <t>Умумий карзлар
Общие долженности</t>
  </si>
  <si>
    <t>Жумладан республикадан ташкаридаги.
В т. ч. за пределами республики</t>
  </si>
  <si>
    <t>ДЕБИТОРЛИК ВА КРЕДИТОРЛИК КАРЗЛАР ХАКИДА МАЪЛУМОТНОМА</t>
  </si>
  <si>
    <t>Умумий карзлардан 
муддати утган 
Оби. просроч. задолженности</t>
  </si>
  <si>
    <t>Дебитор, кредитор, вазирлик
идора, концерн, корхона ва 
бошкаларнинг номлари
Наименование министерств, ведомоств, конуернов, педприятий и других 
кредиторов, дебиторов</t>
  </si>
  <si>
    <t>РАХБАР</t>
  </si>
  <si>
    <t>РУКОВОДИТЕЛЬ _______________________________</t>
  </si>
  <si>
    <t>БОШ  БУХГАЛТЕР</t>
  </si>
  <si>
    <r>
      <t xml:space="preserve">Област, город   </t>
    </r>
    <r>
      <rPr>
        <u/>
        <sz val="10"/>
        <rFont val="Times New Roman Cyr"/>
        <charset val="204"/>
      </rPr>
      <t xml:space="preserve"> Фаргона вилояти   Бешарик шахри</t>
    </r>
  </si>
  <si>
    <r>
      <t>____________</t>
    </r>
    <r>
      <rPr>
        <u/>
        <sz val="10"/>
        <rFont val="Times New Roman Cyr"/>
        <charset val="204"/>
      </rPr>
      <t xml:space="preserve">Бешарик     </t>
    </r>
    <r>
      <rPr>
        <sz val="10"/>
        <rFont val="Times New Roman Cyr"/>
        <family val="1"/>
        <charset val="204"/>
      </rPr>
      <t>__________________туман солик идорасига</t>
    </r>
  </si>
  <si>
    <t>Дт</t>
  </si>
  <si>
    <t>Кт</t>
  </si>
  <si>
    <t>ГЛ.  БУХГАЛТЕР __________________________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</si>
  <si>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</si>
  <si>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</si>
  <si>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</si>
  <si>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</si>
  <si>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</si>
  <si>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</si>
  <si>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</si>
  <si>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</si>
  <si>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</si>
  <si>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ПАССИВ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</si>
  <si>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</si>
  <si>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</si>
  <si>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</si>
  <si>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</si>
  <si>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</si>
  <si>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</si>
  <si>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</si>
  <si>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</si>
  <si>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</si>
  <si>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По _________________на  ______________  20___ год.</t>
  </si>
  <si>
    <t>491</t>
  </si>
  <si>
    <t>492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</si>
  <si>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</si>
  <si>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</si>
  <si>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</si>
  <si>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</si>
  <si>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</si>
  <si>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</si>
  <si>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</si>
  <si>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</si>
  <si>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</si>
  <si>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</si>
  <si>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</si>
  <si>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601</t>
  </si>
  <si>
    <t>602</t>
  </si>
  <si>
    <t>610</t>
  </si>
  <si>
    <t>620</t>
  </si>
  <si>
    <t>630</t>
  </si>
  <si>
    <t>640</t>
  </si>
  <si>
    <t>650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</si>
  <si>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</si>
  <si>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</si>
  <si>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</si>
  <si>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</si>
  <si>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</si>
  <si>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</si>
  <si>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</si>
  <si>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</si>
  <si>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</si>
  <si>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</si>
  <si>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</si>
  <si>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</si>
  <si>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</si>
  <si>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 xml:space="preserve">                                                      Рахбар</t>
  </si>
  <si>
    <t xml:space="preserve">                                                     Бош хисобчи</t>
  </si>
  <si>
    <t>Сатр коди Код строки</t>
  </si>
  <si>
    <t>Даромадлар          (фойда) Доходы (прибыль)</t>
  </si>
  <si>
    <t>Даромадлар          (фойда)            Доходы (прибыль)</t>
  </si>
  <si>
    <t>Сотиш харажатлари                                                                                              Расходы по реализации</t>
  </si>
  <si>
    <t>Маъмурий харажатлар                                                                                             Административные расходы</t>
  </si>
  <si>
    <r>
      <t xml:space="preserve">2016 йил  </t>
    </r>
    <r>
      <rPr>
        <b/>
        <u/>
        <sz val="12"/>
        <rFont val="Times New Roman Cyr"/>
        <charset val="204"/>
      </rPr>
      <t>1  январь</t>
    </r>
    <r>
      <rPr>
        <sz val="12"/>
        <rFont val="Times New Roman Cyr"/>
        <charset val="204"/>
      </rPr>
      <t xml:space="preserve"> га</t>
    </r>
  </si>
  <si>
    <t>2015йил 1 январдан 2016 йил 1 январгача 
с 1 января по 1 ____________ 20___ год</t>
  </si>
  <si>
    <t>Бошка операцион харажатлар                                                                         Прочие операционные расходы</t>
  </si>
  <si>
    <t>Дивидендлар шаклидаги даромадлар                                                                          Доходы в виде дивидендов</t>
  </si>
  <si>
    <t>Фоизлар шаклидаги даромадлар                                                           Доходы в ввде процентов</t>
  </si>
  <si>
    <t>Валюта курси фаркидан даромадлар                                                                  Доходы от валютных курсовых разниц</t>
  </si>
  <si>
    <t>Молиявий  фаолиятнинг бошка даромадлари                                                             Прочие доходи от финансовой деятельности</t>
  </si>
  <si>
    <t>Бешарик Турон саноат савдо комплекси АЖ</t>
  </si>
  <si>
    <t xml:space="preserve">Бешарик шахри  Дустлик к-си 1 уй </t>
  </si>
  <si>
    <r>
      <t xml:space="preserve">Предприятие          </t>
    </r>
    <r>
      <rPr>
        <b/>
        <u/>
        <sz val="11"/>
        <rFont val="Times New Roman Cyr"/>
        <charset val="204"/>
      </rPr>
      <t>Бешарик  Турон саноат савдо комплекси АЖ</t>
    </r>
  </si>
  <si>
    <t xml:space="preserve">Бешарик Турон саноат </t>
  </si>
  <si>
    <r>
      <t xml:space="preserve">Предприятия организация:  </t>
    </r>
    <r>
      <rPr>
        <b/>
        <u/>
        <sz val="12"/>
        <rFont val="Times New Roman Cyr"/>
        <charset val="204"/>
      </rPr>
      <t xml:space="preserve"> савдо комплекси АЖ</t>
    </r>
  </si>
  <si>
    <r>
      <t xml:space="preserve">Адрес         </t>
    </r>
    <r>
      <rPr>
        <b/>
        <u/>
        <sz val="12"/>
        <rFont val="Times New Roman Cyr"/>
        <charset val="204"/>
      </rPr>
      <t xml:space="preserve">Бешарик шахри Дустлик к-си 1 уй </t>
    </r>
  </si>
  <si>
    <t>23928495</t>
  </si>
  <si>
    <t>Главный бухгалтер _______________И.Эргашев.</t>
  </si>
  <si>
    <r>
      <t xml:space="preserve">   Руководитель   __________________М</t>
    </r>
    <r>
      <rPr>
        <b/>
        <sz val="10"/>
        <rFont val="Times New Roman Cyr"/>
        <charset val="204"/>
      </rPr>
      <t>.</t>
    </r>
    <r>
      <rPr>
        <sz val="10"/>
        <rFont val="Times New Roman Cyr"/>
        <charset val="186"/>
      </rPr>
      <t>Абдуллаев</t>
    </r>
  </si>
  <si>
    <t xml:space="preserve">Молиявий фаолият буйича харажатлар                                                                                           (сатр 180+190+200+210). Шу жумладан:                                                                                              </t>
  </si>
  <si>
    <t xml:space="preserve">Фоизлар шаклидаги харажатлар                                                                                            Расходы в виде процентов </t>
  </si>
  <si>
    <t>Валюта курси фаркидан зарарлар                                                                            Убытки от валютных курсовых  разниц</t>
  </si>
  <si>
    <t xml:space="preserve"> Молиявий фаолият   буйича бошка харажатлар                                                    Прочие расходы по финансовой деятелбности</t>
  </si>
  <si>
    <t xml:space="preserve"> Даромад (фойда)  солиги                                                                                                            Налог на даходы (прибыль)</t>
  </si>
  <si>
    <t>Фойдадан бошка соликлар ва йигимлар                                                                                                                            Прочие налоги и  сборы от прибыли</t>
  </si>
  <si>
    <t>Хисобат даврининг соф фойдаси (зарари)(сатр 240-250-260)                                                                  Чистая прибыль (убыток) отчет.периода (стр240-250-260)</t>
  </si>
  <si>
    <t xml:space="preserve">БЮДЖЕТГА ТУЛОВЛАР ТУГРИСИДА МАЪЛУМОТ                                                                  </t>
  </si>
  <si>
    <t>СПРАВКА О ПЛАТЕЖАХ В БЮДЖЕТ</t>
  </si>
  <si>
    <t>Курсаткичлар номи                                                                              Наименование показателя</t>
  </si>
  <si>
    <t xml:space="preserve">Ер ости бойликларидан фойдаланганлик учун солик                                                                      Налог за пользавание недрами </t>
  </si>
  <si>
    <t>Сув ресурсларидан фойдалаганганлик учун солик                                                                                         Налог за пользование водными ресурсами</t>
  </si>
  <si>
    <t>СПРАВКА О ДЕБИТОРСКОЙ И КРЕДИТОРСКОЙ ЗАДОЛЖЕННОСТЯХ</t>
  </si>
  <si>
    <t>4</t>
  </si>
  <si>
    <t>5</t>
  </si>
  <si>
    <t xml:space="preserve">Кодлар           Коды </t>
  </si>
  <si>
    <t>БТУТ буйича 1-шакл</t>
  </si>
  <si>
    <t>Корхона, ташкилот:</t>
  </si>
  <si>
    <t>КТУТ буйича</t>
  </si>
  <si>
    <t xml:space="preserve">Тармок (фаолият тури) </t>
  </si>
  <si>
    <t>ХХТУТ буйича</t>
  </si>
  <si>
    <t>Ташкилий-хусусий шакли</t>
  </si>
  <si>
    <t>Мулкчилик шакли</t>
  </si>
  <si>
    <t>МШТ буйича</t>
  </si>
  <si>
    <t>Вазирлик, идора ва бошкалар</t>
  </si>
  <si>
    <t>ДБИБТ буйича</t>
  </si>
  <si>
    <t>Солик туловчининг идентификацион раками</t>
  </si>
  <si>
    <t>СТИР</t>
  </si>
  <si>
    <t>Идентификационный номер налогаплательщика</t>
  </si>
  <si>
    <t>Худуд</t>
  </si>
  <si>
    <t>Территория</t>
  </si>
  <si>
    <t xml:space="preserve">Манзил:  </t>
  </si>
  <si>
    <t>Жунатилган сана</t>
  </si>
  <si>
    <t>Единица измерения, тыс.сум.</t>
  </si>
  <si>
    <t>Такдим килиш муддати</t>
  </si>
  <si>
    <r>
      <t xml:space="preserve">Улчов бирлиги, </t>
    </r>
    <r>
      <rPr>
        <b/>
        <sz val="12"/>
        <rFont val="Times New Roman Cyr"/>
        <family val="1"/>
        <charset val="204"/>
      </rPr>
      <t>минг сум.</t>
    </r>
  </si>
  <si>
    <t>АКТИВ</t>
  </si>
  <si>
    <t>010</t>
  </si>
  <si>
    <t>011</t>
  </si>
  <si>
    <t>012</t>
  </si>
  <si>
    <t>020</t>
  </si>
  <si>
    <t>021</t>
  </si>
  <si>
    <t>022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</si>
  <si>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</si>
  <si>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</si>
  <si>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</si>
  <si>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</si>
  <si>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</si>
  <si>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</si>
  <si>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</si>
  <si>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</si>
  <si>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</si>
  <si>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</si>
  <si>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</si>
  <si>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</si>
  <si>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</si>
  <si>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</si>
  <si>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</si>
  <si>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</si>
  <si>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</si>
  <si>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</si>
  <si>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</si>
  <si>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</si>
  <si>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211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</si>
  <si>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</si>
  <si>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</si>
  <si>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</si>
  <si>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</si>
  <si>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</si>
  <si>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</si>
  <si>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</si>
  <si>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</si>
  <si>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</si>
  <si>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</si>
  <si>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 xml:space="preserve">Жисмоний шахслардан олинадиган даромад солиги.                                                                                                                   Налог на даходы физических лиц </t>
  </si>
  <si>
    <t>Кушилган киймат солиги.
Налог на добавленную стоимость.</t>
  </si>
  <si>
    <t xml:space="preserve">Юридик шахсларидан олинадиган ер солиги
Земельный налог с юридических лиц  </t>
  </si>
  <si>
    <t>Республика йул жамгармасига мажбурий туловлар.
Обязательные отчисления Республиканский дорожние фонд</t>
  </si>
  <si>
    <t xml:space="preserve">Бюжетдан ташкари Пенсия жамгармасига Мажбурий туловлар
Обязательные отчисления во внебюджетный Пенсионный фонд
</t>
  </si>
  <si>
    <t>Мактаб таълими жамгармасига мажбурий туловлар.
Обязательные отчисления в Фонд школьного образованния</t>
  </si>
  <si>
    <t>Ягона ижтимоий тулов.
Единный социальный платеж</t>
  </si>
  <si>
    <t>Импорт буйича божхона божи.
Импортный таможенные пошлины</t>
  </si>
  <si>
    <t>Махаллий бюджетга йигимлар.
Сборы в местный бюджет</t>
  </si>
  <si>
    <t xml:space="preserve">          </t>
  </si>
  <si>
    <t>БУХГАЛТЕРИЯ  БАЛАНСИ  ВА 15-СОН БХМС ЯНГИ ШАКЛИ</t>
  </si>
  <si>
    <t>БУХГАЛТЕРИЯ БАЛАНСИ - 1-СОН ШАКЛ</t>
  </si>
  <si>
    <t xml:space="preserve">Тармок  </t>
  </si>
  <si>
    <t>_____________________________________</t>
  </si>
  <si>
    <t>Худуди</t>
  </si>
  <si>
    <t xml:space="preserve">Манзили  </t>
  </si>
  <si>
    <t xml:space="preserve">Кодлар         </t>
  </si>
  <si>
    <t>ТХТ буйича</t>
  </si>
  <si>
    <t>МХОБТ</t>
  </si>
  <si>
    <t>Олиш санаси</t>
  </si>
  <si>
    <t xml:space="preserve">Хисобот даври бошига                                   </t>
  </si>
  <si>
    <t xml:space="preserve">Хисобот даври охирига                               </t>
  </si>
  <si>
    <t xml:space="preserve"> Курсаткичлар номи                                                                                                            </t>
  </si>
  <si>
    <t xml:space="preserve">Сатр коди                                </t>
  </si>
  <si>
    <t xml:space="preserve">I. Узак муддатли активлар                                                                                                                               </t>
  </si>
  <si>
    <t xml:space="preserve">Асосий воситалар:                                                                            </t>
  </si>
  <si>
    <t xml:space="preserve">Бошлангич (кайта тиклаш) киймати (0100-0300)             </t>
  </si>
  <si>
    <t xml:space="preserve">Эскириш суммаси (0200)                                                      </t>
  </si>
  <si>
    <t xml:space="preserve">Номоддий активлар:                                                            </t>
  </si>
  <si>
    <t xml:space="preserve">Бошлангич киймати (0400)                                                                                         </t>
  </si>
  <si>
    <t xml:space="preserve">Амортизация суммаси (0500)                                               </t>
  </si>
  <si>
    <t xml:space="preserve">Колдик (баланс) киймати (стр020-021)                                                         </t>
  </si>
  <si>
    <t xml:space="preserve">Колдик (баланс) киймати (стр010-011)                                                                  </t>
  </si>
  <si>
    <t xml:space="preserve">Узок муддатли инвестициялар Жами: (сатр040+050+060+070+080)   </t>
  </si>
  <si>
    <t xml:space="preserve">Кимматли когозлар (0610)                                                                                  </t>
  </si>
  <si>
    <t xml:space="preserve">Шуъба хужалик жамиятларига инвестициялар (0620)   </t>
  </si>
  <si>
    <t xml:space="preserve">Карам хужалик жамиятларига инвестициялар (0630)  </t>
  </si>
  <si>
    <t>Хорижий сармоя иштирокида корхоналарга</t>
  </si>
  <si>
    <t xml:space="preserve">инвестициялар (0610)  </t>
  </si>
  <si>
    <t xml:space="preserve">Узок муддатли бошка  инвестициялар (0690)                                                               </t>
  </si>
  <si>
    <t xml:space="preserve">Урнатиладиган асбоб ускуналар (0700)  </t>
  </si>
  <si>
    <t xml:space="preserve">Каптал куйилмалар  (0800)                                           </t>
  </si>
  <si>
    <t>Узок муддатли дебитор.карзлари (0910,0920,0930,0940) ундан: муддати кечиктирилган</t>
  </si>
  <si>
    <t xml:space="preserve">Муддати кечиктирилган узок муддатли харажатлар (0950,0960,0990)                                                                            </t>
  </si>
  <si>
    <t xml:space="preserve">II. Жорий активлар.   </t>
  </si>
  <si>
    <t xml:space="preserve">Товар-моддий захиралар, жами                                            (150+160+170+180), шу жумладан:   </t>
  </si>
  <si>
    <t xml:space="preserve">Ишлаб чикариш захиралари (1000, 1100, 1500, 1600)                                                                  </t>
  </si>
  <si>
    <t xml:space="preserve">Тугалланмаган ишлаб чикариш (2000, 2100, 2300, 2700)                                                                </t>
  </si>
  <si>
    <t xml:space="preserve">Тайёр махсулот (2800)                                                                                                                 </t>
  </si>
  <si>
    <t xml:space="preserve">Товарлар ( 2980 айрилган холда 2900)                                                                                          </t>
  </si>
  <si>
    <t xml:space="preserve">Келгуси давр харажатлари (3100)                                                                                                      </t>
  </si>
  <si>
    <t xml:space="preserve">Муддати кечиктирилган харажатлар                                                                                                             </t>
  </si>
  <si>
    <t xml:space="preserve">улардан: Муддати кечиктирилганлари                                                                                                                   </t>
  </si>
  <si>
    <t xml:space="preserve">Харидор ва буюртмачилдарнинг карзилари (4900   айрилган холда 4000)                         </t>
  </si>
  <si>
    <t>ЖАМИ</t>
  </si>
  <si>
    <t xml:space="preserve">Алохида булинмаларнинг карзлари (4110)   </t>
  </si>
  <si>
    <t xml:space="preserve">Шуъба ва карам хужалик жамиятларининг карзлари (4120)                          </t>
  </si>
  <si>
    <t xml:space="preserve">Ходимларга берилган бунаклар (4200)                                                                                                  </t>
  </si>
  <si>
    <t xml:space="preserve">Бюджетга солик ва йигимлар буйича банк 
туловларни (4400)                                                                          </t>
  </si>
  <si>
    <t xml:space="preserve">Давлатнинг максадли  жамгармаларига ва сугурталаш буйича бунак туловлари (4500)                                                                                                      </t>
  </si>
  <si>
    <t xml:space="preserve">Муассасаларнинг устав капиталига улушлар буйича карзлари (4600)        </t>
  </si>
  <si>
    <t xml:space="preserve">Ходимларнинг бошка операциялар буйича
 карзлари (4700)                                    </t>
  </si>
  <si>
    <t xml:space="preserve">Бошка дебитор карзлари (4800)                                                                                                     </t>
  </si>
  <si>
    <r>
      <t>1 булим буйича жами(</t>
    </r>
    <r>
      <rPr>
        <sz val="10.5"/>
        <color indexed="58"/>
        <rFont val="Times New Roman Cyr"/>
        <family val="1"/>
        <charset val="204"/>
      </rPr>
      <t xml:space="preserve">сатр 012+022+030+090+100+110+ 120-сатрлар)  </t>
    </r>
    <r>
      <rPr>
        <b/>
        <sz val="10.5"/>
        <color indexed="58"/>
        <rFont val="Times New Roman Cyr"/>
        <family val="1"/>
        <charset val="204"/>
      </rPr>
      <t xml:space="preserve">                                                                              </t>
    </r>
  </si>
  <si>
    <r>
      <t>Дебиторлар, Жами (220+230+240+250+260+270+280+ 290+300+310-сатрлар)</t>
    </r>
    <r>
      <rPr>
        <sz val="10.5"/>
        <color indexed="58"/>
        <rFont val="Times New Roman Cyr"/>
        <family val="1"/>
        <charset val="204"/>
      </rPr>
      <t xml:space="preserve">                                                                                </t>
    </r>
    <r>
      <rPr>
        <b/>
        <sz val="11"/>
        <color indexed="58"/>
        <rFont val="Times New Roman Cyr"/>
        <family val="1"/>
        <charset val="204"/>
      </rPr>
      <t/>
    </r>
  </si>
  <si>
    <t xml:space="preserve">Махсулот етказиб берувчилар ва пудратчиларга
берилган бунаклар (4300)                                       </t>
  </si>
  <si>
    <t xml:space="preserve">Пул маблаглари, жами (330+340+350+360-сатрлар), шу жумладан:  </t>
  </si>
  <si>
    <t xml:space="preserve">Киска мудатли инвестициялар (5800)                                                                                                      </t>
  </si>
  <si>
    <t xml:space="preserve">Бошка жорий активлар (5900)                                                                                                           </t>
  </si>
  <si>
    <t xml:space="preserve">Кассадаги пул маблаглари (5000)                                                                                                                                   </t>
  </si>
  <si>
    <t xml:space="preserve">1. Уз маблаглари манбалари                                                                                                                                                                                              </t>
  </si>
  <si>
    <t xml:space="preserve">Максадли тушимлар (8800)                                                                                                                                            </t>
  </si>
  <si>
    <t xml:space="preserve">2. Мажбуриятлар                                                                                           </t>
  </si>
  <si>
    <t xml:space="preserve">Хисоб китоб варагидаги пул маблаглари (5100)                                                                              </t>
  </si>
  <si>
    <t xml:space="preserve">Хорижий валютасидаги пул маблаглари (5200)                                                                              </t>
  </si>
  <si>
    <t xml:space="preserve">Бошка пул маблаглари ва эквивалентлари (5500,5600,5700)    </t>
  </si>
  <si>
    <t xml:space="preserve">2-булим  жами (140+190+200+210+320+370+
380-сатрлар)                                                                                             </t>
  </si>
  <si>
    <t xml:space="preserve">Баланс активи буйича жами (130+390-сатрлар)                                                                                                           </t>
  </si>
  <si>
    <t xml:space="preserve">Устав капитал (8300)                                                                           </t>
  </si>
  <si>
    <t xml:space="preserve">Кушилган капитал (8400)                                                                     </t>
  </si>
  <si>
    <t xml:space="preserve">Резерв (захира) капитал (8500)                                                                          </t>
  </si>
  <si>
    <t xml:space="preserve">Сотиб олинган уз акциялари (8600)                                                                          </t>
  </si>
  <si>
    <t xml:space="preserve">Таксимланмаган фойда (копланмаган зарар )  (8700)                                                               </t>
  </si>
  <si>
    <t xml:space="preserve">Булгуси харажатлар ва туловлари  захиралари  (8900)                </t>
  </si>
  <si>
    <r>
      <t>1 булим жами (</t>
    </r>
    <r>
      <rPr>
        <sz val="10.5"/>
        <color indexed="58"/>
        <rFont val="Times New Roman Cyr"/>
        <family val="1"/>
        <charset val="204"/>
      </rPr>
      <t xml:space="preserve">410+420+430+440+450+460+470-сатрлар)                                                                                                </t>
    </r>
    <r>
      <rPr>
        <b/>
        <sz val="10"/>
        <color indexed="58"/>
        <rFont val="Times New Roman Cyr"/>
        <family val="1"/>
        <charset val="204"/>
      </rPr>
      <t/>
    </r>
  </si>
  <si>
    <r>
      <t>Узок муддатли мажбуриятлар жами:</t>
    </r>
    <r>
      <rPr>
        <sz val="10.5"/>
        <color indexed="58"/>
        <rFont val="Times New Roman Cyr"/>
        <family val="1"/>
        <charset val="204"/>
      </rPr>
      <t xml:space="preserve">(500+510+520+530+ 540+550+560+570+580+590-сатрлар)          </t>
    </r>
    <r>
      <rPr>
        <b/>
        <sz val="10"/>
        <color indexed="58"/>
        <rFont val="Times New Roman Cyr"/>
        <family val="1"/>
        <charset val="204"/>
      </rPr>
      <t/>
    </r>
  </si>
  <si>
    <t xml:space="preserve">Шу жумладан: Узок муддатли кредиторлик карзлари                                                                                                                       (500+520+540+560+590-сатрлар)                                                               </t>
  </si>
  <si>
    <t xml:space="preserve">Улардан: муддати кечиктирилган  узок муддатли кредиторлик карзлари             </t>
  </si>
  <si>
    <t xml:space="preserve">Махсулот етказиб берувчилар ва пудратчиларга узок муддатли карзлар (7000)                             </t>
  </si>
  <si>
    <t xml:space="preserve">Алохида булинмалардан узок муддатли карзлар (7110)                    </t>
  </si>
  <si>
    <t xml:space="preserve">Шуъба ва карам хужалик жамиятларидан узок 
муддатли карзлар (7120)    </t>
  </si>
  <si>
    <t xml:space="preserve">Муддати кечиктирилган узок муддатли даромадлар 
 (7210,7220,7230)                                                                                 </t>
  </si>
  <si>
    <t xml:space="preserve">Солик ва мажбурий туловлар буйича муддати 
кечиктирилган узок муддатли мажбуруриятлар (7240)                                                       </t>
  </si>
  <si>
    <t xml:space="preserve">Муддати кечиктирилган бошка узок муддатли 
 мажбуриятлар (7250,7290)       </t>
  </si>
  <si>
    <t xml:space="preserve">Харидор ва буюртмачилардан олинган бунаклар (7300)             </t>
  </si>
  <si>
    <t xml:space="preserve">Узок муддатли банк кредитлари (7810)                                              </t>
  </si>
  <si>
    <t xml:space="preserve">Узок муддатли  (7820,7830,7840)                                              </t>
  </si>
  <si>
    <t xml:space="preserve">Бошка узок муддатли кредиторлик карзлар (7900)                         </t>
  </si>
  <si>
    <t xml:space="preserve">Жорий мажбуриятлар жами (610+620+630+640+650+660+ 670+680+690+700+710+720+730+740+750+760-сатрлар)                                                                 </t>
  </si>
  <si>
    <t xml:space="preserve">Шу жумладан: Жорий кредиторлик карзлари (610+630+650+ 670+680+690+700+710+720+730+740+750+760-сатрлар)   </t>
  </si>
  <si>
    <t xml:space="preserve">Улардан муддати кечиктирилган жорий
 кредиторлик карзлари             </t>
  </si>
  <si>
    <t xml:space="preserve">Махсулот етказиб берувчилар ва пудратчилардан  
карзлар (6000)                             </t>
  </si>
  <si>
    <t xml:space="preserve">Алохида булинмалардан карзлар (6110)                    </t>
  </si>
  <si>
    <t xml:space="preserve">Шуъба ва карам хужалик жамиятларидан карзлар (6120)       </t>
  </si>
  <si>
    <t xml:space="preserve">Муддати кечиктирилган даромадлар (6210,6220,6230)                                     </t>
  </si>
  <si>
    <t xml:space="preserve">Солик ва мажбурурий туловлар буйича муддати кечиктирилган мажбуриятлар (6240)                 </t>
  </si>
  <si>
    <t xml:space="preserve">Муддати кечиктирилган бошка  мажбуриялар (6250,6290)                              </t>
  </si>
  <si>
    <t xml:space="preserve">Олинган бунаклар (6300)                                                                       </t>
  </si>
  <si>
    <t xml:space="preserve">Киска муддатли банк кредитлари (6810)                                              </t>
  </si>
  <si>
    <t xml:space="preserve">Киска муддатли карзлар (6820,6830,6840)                                              </t>
  </si>
  <si>
    <t xml:space="preserve">Узок муддатли мажбуриятларнинг жорий кисми (6950) </t>
  </si>
  <si>
    <t xml:space="preserve">Бюджетга туловлар буйича карзлар (6400)                                                    </t>
  </si>
  <si>
    <t xml:space="preserve">Сугурталаш буйича карзлар (6510)                                                                   </t>
  </si>
  <si>
    <t xml:space="preserve">Давлатнинг макадли жамгармаларига туловлар буйича карзлар (6520)    </t>
  </si>
  <si>
    <t xml:space="preserve">Муассасалардан карзлар (6600)                                                 </t>
  </si>
  <si>
    <t xml:space="preserve">Мехнатга хак тулаш буйича карзлар (6700)                                                     </t>
  </si>
  <si>
    <t xml:space="preserve">Бошка кредиторлик карзлар (6990, бундан 6950 мустасно)     </t>
  </si>
  <si>
    <t xml:space="preserve">2. булим буйича жами (490+600-сартлар)                                                       </t>
  </si>
  <si>
    <t xml:space="preserve">Баланс пассив буйича жами (480+770-сатрлар)                                            </t>
  </si>
  <si>
    <t>БАЛАНСДАН ТАШКАРИ ХИСОБВАРАКЛАРДА ХИСОБГА
ОЛИНАДИГАН КИММАТЛИКЛАРНИНГ 
МАВЖУДЛИГИ ТУГРИСИДА МАЪЛУМОТНОМА</t>
  </si>
  <si>
    <t>2015  йил     1 Апрел_ холатига</t>
  </si>
  <si>
    <t>Киска муддатли ижара шартномаси буйича олинган асосий воситалар (001)</t>
  </si>
  <si>
    <t>Маъсулияти саклаш учун кабул килинган товар-моддий кимматликлар (002)</t>
  </si>
  <si>
    <t>Кайта ишлаш учун кабул килинган материаллар (003)</t>
  </si>
  <si>
    <t>Комиссияга кабулкилинган товарлар (004)</t>
  </si>
  <si>
    <t>Монтаж килиш учун кабул килинган асбоб-ускуналар (005)</t>
  </si>
  <si>
    <t>Катъий хисобот бланкалари (006)</t>
  </si>
  <si>
    <t>Туловга нокобил дебиторлар карзларининг зарарга хисобдан чикарилиши (007)</t>
  </si>
  <si>
    <t>Мажбуриятлар ва туловларни таъминлаш олинган (008)</t>
  </si>
  <si>
    <t>Мажбуриятлар ва туловларни таъминлаш берилган (009)</t>
  </si>
  <si>
    <t>Узок муддатли ижара шартномаси буйича топширилган асосий воситалар  (010)</t>
  </si>
  <si>
    <t>Ссуда шартномаси буйича олинган мол-мулк (011)</t>
  </si>
  <si>
    <t>Келгуси даврларнинг солик солинадиган базасидан чикарилган харажатлар (012)</t>
  </si>
  <si>
    <t>Вактинчалик солик имтиёзлари (турлари буйича)  (013)</t>
  </si>
  <si>
    <t>Инвентарь ва фойдаланишдаги хужалик анжомлари (014)</t>
  </si>
  <si>
    <t>Узбекистон Республикаси  Молия вазирлигининг 2003 йил
                  12 мартдаги  45 сон буйруги билан тасдикланган,
 УзР Адлия вазирлиги  томонидан 2003 йил 20 мартда  1226-сон билан  руйхатдан утказилган.</t>
  </si>
  <si>
    <t>Узбекистон Республикаси  Молия вазирлигининг 
2002 йил  27декабрдаги  140-сон буйруга 
2-сонли илова, УзР АВ томонидан 2003 йил
 24 январда руйхатга олинган № 1209.</t>
  </si>
  <si>
    <t>Приложение № 2 к Приказу министра 
финансов от 27 декабря 2002 г, № 140  зарегистрированному МЮ 
24 января 2003 г.  № 1209</t>
  </si>
  <si>
    <t>МОЛИЯВИЙ НАТИЖАЛАР ТУГРИСИДАГИ   ХИСОБОТ 2-сонли шакл</t>
  </si>
  <si>
    <t>ОТЧЕТ О ФИНАНСОВЫХ   РЕЗУЛЬТАТАХ -форма № 2</t>
  </si>
  <si>
    <t>0710002</t>
  </si>
  <si>
    <t>ХХТУТ буйича-</t>
  </si>
  <si>
    <t>по ОКОНХ-</t>
  </si>
  <si>
    <t>ТШТ буйича-</t>
  </si>
  <si>
    <t>по КОПФ-</t>
  </si>
  <si>
    <t>МШТ буйича-</t>
  </si>
  <si>
    <t>по КФС-</t>
  </si>
  <si>
    <t>ДБИБТ буйича-</t>
  </si>
  <si>
    <t>по СООГУ-</t>
  </si>
  <si>
    <t>СТИР-</t>
  </si>
  <si>
    <t>ИНН-</t>
  </si>
  <si>
    <t>МЮБТ-</t>
  </si>
  <si>
    <t>СОАТО-</t>
  </si>
  <si>
    <t>Жунатилган сана-</t>
  </si>
  <si>
    <t>Дата высылки-</t>
  </si>
  <si>
    <t>Кабул килинган сана-</t>
  </si>
  <si>
    <t>Дата получения-</t>
  </si>
  <si>
    <t>Такдим килиш муддати-</t>
  </si>
  <si>
    <t>Срок представления-</t>
  </si>
  <si>
    <t>БТУТ буйича 2-шакл-</t>
  </si>
  <si>
    <t>Форма № 2 по ОКУД-</t>
  </si>
  <si>
    <t>КТУТ буйича-</t>
  </si>
  <si>
    <t>по ОКПО-</t>
  </si>
  <si>
    <t>Организационно-правовая форма ______________</t>
  </si>
  <si>
    <t>Отрасль ____________________________________</t>
  </si>
  <si>
    <t>Форма собственности ________________________</t>
  </si>
  <si>
    <t>Министерства, ведомоства и другие ____________</t>
  </si>
  <si>
    <t xml:space="preserve"> Курсаткичлар номи                                                                               Показатели</t>
  </si>
  <si>
    <t>Сатр ракам лари № строк</t>
  </si>
  <si>
    <t>Утган йилнинг шу даврида                                             За соответствующий    период прошлого года</t>
  </si>
  <si>
    <t>Хисобот  даврида                                                                                                         За отчетный период</t>
  </si>
  <si>
    <t>Харажатлар (зарарлар) Расходы (убытки)</t>
  </si>
  <si>
    <t>Сотилган махсулот(товар иш ва хизмат) таннархи                                    Себестоимость реализованной 
продукции (товаров, работ, 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</si>
</sst>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[Red]0"/>
    <numFmt numFmtId="166" formatCode="0.0000;[Red]0.0000"/>
    <numFmt numFmtId="167" formatCode="#,##0.0_р_."/>
    <numFmt numFmtId="168" formatCode="#,##0.0"/>
  </numFmts>
  <fonts count="36">
    <font>
      <sz val="10"/>
      <name val="Times New Roman Cyr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1"/>
      <name val="Times New Roman Cyr"/>
      <charset val="204"/>
    </font>
    <font>
      <sz val="8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58"/>
      <name val="Times New Roman Cyr"/>
      <family val="1"/>
      <charset val="204"/>
    </font>
    <font>
      <b/>
      <sz val="11"/>
      <color indexed="58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name val="Arial Cyr"/>
      <charset val="204"/>
    </font>
    <font>
      <sz val="11"/>
      <name val="Times New Roman Cyr"/>
      <family val="1"/>
      <charset val="204"/>
    </font>
    <font>
      <b/>
      <sz val="10"/>
      <color indexed="58"/>
      <name val="Times New Roman Cyr"/>
      <family val="1"/>
      <charset val="204"/>
    </font>
    <font>
      <b/>
      <sz val="10"/>
      <color indexed="59"/>
      <name val="Times New Roman Cyr"/>
      <family val="1"/>
      <charset val="204"/>
    </font>
    <font>
      <sz val="12"/>
      <color indexed="59"/>
      <name val="Times New Roman Cyr"/>
      <family val="1"/>
      <charset val="204"/>
    </font>
    <font>
      <b/>
      <sz val="10.5"/>
      <name val="Times New Roman Cyr"/>
      <family val="1"/>
      <charset val="204"/>
    </font>
    <font>
      <sz val="10.5"/>
      <color indexed="58"/>
      <name val="Times New Roman Cyr"/>
      <family val="1"/>
      <charset val="204"/>
    </font>
    <font>
      <b/>
      <sz val="10.5"/>
      <color indexed="58"/>
      <name val="Times New Roman Cyr"/>
      <family val="1"/>
      <charset val="204"/>
    </font>
    <font>
      <sz val="10.5"/>
      <name val="Times New Roman Cyr"/>
      <family val="1"/>
      <charset val="204"/>
    </font>
    <font>
      <sz val="10.5"/>
      <name val="Times New Roman Cyr"/>
      <charset val="204"/>
    </font>
    <font>
      <b/>
      <sz val="9"/>
      <name val="Times New Roman Cyr"/>
      <charset val="204"/>
    </font>
    <font>
      <sz val="9"/>
      <name val="Times New Roman Cyr"/>
      <family val="1"/>
      <charset val="204"/>
    </font>
    <font>
      <b/>
      <sz val="8.5"/>
      <name val="Times New Roman Cyr"/>
      <charset val="204"/>
    </font>
    <font>
      <b/>
      <sz val="10"/>
      <name val="Times New Roman Cyr"/>
      <charset val="204"/>
    </font>
    <font>
      <sz val="9"/>
      <name val="Times New Roman"/>
      <family val="1"/>
      <charset val="204"/>
    </font>
    <font>
      <b/>
      <sz val="12"/>
      <name val="Times New Roman Cyr"/>
      <charset val="204"/>
    </font>
    <font>
      <sz val="9"/>
      <color indexed="59"/>
      <name val="Times New Roman Cyr"/>
      <family val="1"/>
      <charset val="204"/>
    </font>
    <font>
      <b/>
      <u/>
      <sz val="12"/>
      <name val="Times New Roman Cyr"/>
      <charset val="204"/>
    </font>
    <font>
      <b/>
      <u/>
      <sz val="11"/>
      <name val="Times New Roman Cyr"/>
      <charset val="204"/>
    </font>
    <font>
      <u/>
      <sz val="10"/>
      <name val="Times New Roman Cyr"/>
      <charset val="204"/>
    </font>
    <font>
      <b/>
      <sz val="10"/>
      <name val="Times New Roman Cyr"/>
      <charset val="186"/>
    </font>
    <font>
      <sz val="10"/>
      <name val="Times New Roman Cyr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2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/>
    <xf numFmtId="0" fontId="0" fillId="0" borderId="1" xfId="0" applyBorder="1"/>
    <xf numFmtId="0" fontId="1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Alignment="1"/>
    <xf numFmtId="0" fontId="7" fillId="0" borderId="0" xfId="0" applyFont="1" applyBorder="1" applyAlignment="1" applyProtection="1">
      <protection locked="0" hidden="1"/>
    </xf>
    <xf numFmtId="0" fontId="8" fillId="0" borderId="0" xfId="0" applyFont="1" applyBorder="1" applyAlignment="1" applyProtection="1">
      <protection locked="0" hidden="1"/>
    </xf>
    <xf numFmtId="0" fontId="8" fillId="0" borderId="0" xfId="0" applyFont="1" applyBorder="1" applyProtection="1">
      <protection hidden="1"/>
    </xf>
    <xf numFmtId="0" fontId="8" fillId="0" borderId="0" xfId="0" applyFont="1"/>
    <xf numFmtId="0" fontId="7" fillId="0" borderId="0" xfId="0" applyFont="1" applyBorder="1" applyAlignment="1" applyProtection="1">
      <protection hidden="1"/>
    </xf>
    <xf numFmtId="0" fontId="1" fillId="0" borderId="0" xfId="0" applyFont="1" applyBorder="1" applyProtection="1">
      <protection hidden="1"/>
    </xf>
    <xf numFmtId="0" fontId="2" fillId="0" borderId="0" xfId="0" applyFont="1" applyBorder="1"/>
    <xf numFmtId="0" fontId="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 applyAlignment="1" applyProtection="1">
      <alignment horizontal="center"/>
      <protection hidden="1"/>
    </xf>
    <xf numFmtId="49" fontId="11" fillId="0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49" fontId="11" fillId="0" borderId="3" xfId="0" applyNumberFormat="1" applyFont="1" applyFill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>
      <alignment horizontal="center"/>
    </xf>
    <xf numFmtId="165" fontId="0" fillId="0" borderId="0" xfId="0" applyNumberFormat="1"/>
    <xf numFmtId="165" fontId="6" fillId="0" borderId="0" xfId="0" applyNumberFormat="1" applyFont="1" applyAlignment="1">
      <alignment horizontal="center"/>
    </xf>
    <xf numFmtId="0" fontId="9" fillId="0" borderId="2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Protection="1">
      <protection hidden="1"/>
    </xf>
    <xf numFmtId="0" fontId="1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4" fillId="0" borderId="0" xfId="0" applyFont="1" applyFill="1" applyBorder="1" applyAlignment="1">
      <alignment vertical="center" wrapText="1"/>
    </xf>
    <xf numFmtId="0" fontId="8" fillId="0" borderId="0" xfId="1" applyFont="1" applyProtection="1">
      <protection hidden="1"/>
    </xf>
    <xf numFmtId="0" fontId="7" fillId="0" borderId="0" xfId="1" applyFont="1" applyFill="1" applyAlignment="1" applyProtection="1">
      <alignment horizontal="center"/>
      <protection hidden="1"/>
    </xf>
    <xf numFmtId="0" fontId="9" fillId="0" borderId="0" xfId="1" applyFont="1" applyFill="1" applyAlignment="1" applyProtection="1">
      <protection hidden="1"/>
    </xf>
    <xf numFmtId="0" fontId="17" fillId="0" borderId="1" xfId="1" applyFont="1" applyFill="1" applyBorder="1" applyAlignment="1" applyProtection="1">
      <alignment horizontal="center"/>
      <protection hidden="1"/>
    </xf>
    <xf numFmtId="49" fontId="17" fillId="0" borderId="1" xfId="1" applyNumberFormat="1" applyFont="1" applyFill="1" applyBorder="1" applyAlignment="1" applyProtection="1">
      <alignment horizontal="center"/>
      <protection hidden="1"/>
    </xf>
    <xf numFmtId="0" fontId="8" fillId="0" borderId="1" xfId="1" applyFont="1" applyBorder="1" applyProtection="1">
      <protection hidden="1"/>
    </xf>
    <xf numFmtId="2" fontId="18" fillId="0" borderId="1" xfId="1" applyNumberFormat="1" applyFont="1" applyFill="1" applyBorder="1" applyAlignment="1" applyProtection="1">
      <alignment horizontal="right"/>
      <protection locked="0" hidden="1"/>
    </xf>
    <xf numFmtId="0" fontId="6" fillId="0" borderId="1" xfId="0" applyFont="1" applyBorder="1"/>
    <xf numFmtId="0" fontId="8" fillId="0" borderId="1" xfId="0" applyFont="1" applyBorder="1"/>
    <xf numFmtId="0" fontId="2" fillId="0" borderId="0" xfId="0" applyFont="1" applyBorder="1" applyAlignment="1">
      <alignment horizontal="center"/>
    </xf>
    <xf numFmtId="0" fontId="8" fillId="0" borderId="0" xfId="1" applyFont="1" applyAlignment="1" applyProtection="1">
      <alignment horizontal="center" vertical="center"/>
      <protection hidden="1"/>
    </xf>
    <xf numFmtId="0" fontId="9" fillId="0" borderId="0" xfId="1" applyFont="1" applyFill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49" fontId="11" fillId="0" borderId="2" xfId="0" applyNumberFormat="1" applyFont="1" applyFill="1" applyBorder="1" applyAlignment="1" applyProtection="1">
      <alignment horizontal="center" vertical="center"/>
      <protection hidden="1"/>
    </xf>
    <xf numFmtId="0" fontId="19" fillId="0" borderId="4" xfId="0" applyFont="1" applyFill="1" applyBorder="1" applyAlignment="1" applyProtection="1">
      <alignment horizontal="center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 applyProtection="1">
      <alignment vertical="center" wrapText="1"/>
      <protection hidden="1"/>
    </xf>
    <xf numFmtId="0" fontId="21" fillId="0" borderId="1" xfId="0" applyFont="1" applyFill="1" applyBorder="1" applyAlignment="1" applyProtection="1">
      <alignment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>
      <alignment vertical="center" wrapText="1"/>
    </xf>
    <xf numFmtId="0" fontId="20" fillId="0" borderId="2" xfId="0" applyFont="1" applyFill="1" applyBorder="1" applyAlignment="1" applyProtection="1">
      <alignment vertical="center" wrapText="1"/>
      <protection hidden="1"/>
    </xf>
    <xf numFmtId="49" fontId="20" fillId="0" borderId="5" xfId="0" applyNumberFormat="1" applyFont="1" applyFill="1" applyBorder="1" applyAlignment="1" applyProtection="1">
      <alignment vertical="center" wrapText="1"/>
      <protection hidden="1"/>
    </xf>
    <xf numFmtId="49" fontId="20" fillId="0" borderId="3" xfId="0" applyNumberFormat="1" applyFont="1" applyFill="1" applyBorder="1" applyAlignment="1" applyProtection="1">
      <alignment vertical="center" wrapText="1"/>
      <protection hidden="1"/>
    </xf>
    <xf numFmtId="49" fontId="20" fillId="0" borderId="1" xfId="0" applyNumberFormat="1" applyFont="1" applyFill="1" applyBorder="1" applyAlignment="1" applyProtection="1">
      <alignment vertical="center" wrapText="1"/>
      <protection hidden="1"/>
    </xf>
    <xf numFmtId="49" fontId="21" fillId="0" borderId="1" xfId="0" applyNumberFormat="1" applyFont="1" applyFill="1" applyBorder="1" applyAlignment="1" applyProtection="1">
      <alignment vertical="center" wrapText="1"/>
      <protection hidden="1"/>
    </xf>
    <xf numFmtId="0" fontId="22" fillId="0" borderId="1" xfId="0" applyFont="1" applyFill="1" applyBorder="1" applyAlignment="1" applyProtection="1">
      <alignment horizontal="left" vertical="center" wrapText="1"/>
      <protection hidden="1"/>
    </xf>
    <xf numFmtId="0" fontId="19" fillId="0" borderId="1" xfId="0" applyFont="1" applyBorder="1" applyAlignment="1">
      <alignment vertical="center" wrapText="1"/>
    </xf>
    <xf numFmtId="0" fontId="19" fillId="0" borderId="1" xfId="0" applyFont="1" applyFill="1" applyBorder="1" applyAlignment="1" applyProtection="1">
      <alignment horizontal="center"/>
      <protection hidden="1"/>
    </xf>
    <xf numFmtId="0" fontId="20" fillId="0" borderId="6" xfId="0" applyFont="1" applyFill="1" applyBorder="1" applyAlignment="1" applyProtection="1">
      <alignment vertical="center" wrapText="1"/>
      <protection hidden="1"/>
    </xf>
    <xf numFmtId="0" fontId="21" fillId="0" borderId="1" xfId="0" applyFont="1" applyFill="1" applyBorder="1" applyAlignment="1" applyProtection="1">
      <alignment wrapText="1"/>
      <protection hidden="1"/>
    </xf>
    <xf numFmtId="0" fontId="20" fillId="0" borderId="1" xfId="0" applyFont="1" applyFill="1" applyBorder="1" applyAlignment="1" applyProtection="1">
      <alignment wrapText="1"/>
      <protection hidden="1"/>
    </xf>
    <xf numFmtId="49" fontId="20" fillId="0" borderId="1" xfId="0" applyNumberFormat="1" applyFont="1" applyFill="1" applyBorder="1" applyAlignment="1" applyProtection="1">
      <alignment wrapText="1"/>
      <protection hidden="1"/>
    </xf>
    <xf numFmtId="49" fontId="22" fillId="0" borderId="1" xfId="0" applyNumberFormat="1" applyFont="1" applyBorder="1" applyAlignment="1">
      <alignment vertical="center" wrapText="1"/>
    </xf>
    <xf numFmtId="0" fontId="22" fillId="0" borderId="1" xfId="1" applyFont="1" applyBorder="1" applyAlignment="1" applyProtection="1">
      <alignment vertical="center" wrapText="1"/>
      <protection hidden="1"/>
    </xf>
    <xf numFmtId="49" fontId="11" fillId="0" borderId="6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49" fontId="15" fillId="0" borderId="1" xfId="1" applyNumberFormat="1" applyFont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49" fontId="15" fillId="0" borderId="1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49" fontId="15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0" fontId="2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24" fillId="0" borderId="1" xfId="1" applyFont="1" applyFill="1" applyBorder="1" applyAlignment="1" applyProtection="1">
      <alignment horizontal="center" vertical="center" wrapText="1"/>
      <protection hidden="1"/>
    </xf>
    <xf numFmtId="49" fontId="2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4" fillId="0" borderId="3" xfId="1" applyFont="1" applyFill="1" applyBorder="1" applyAlignment="1" applyProtection="1">
      <alignment horizontal="center"/>
      <protection hidden="1"/>
    </xf>
    <xf numFmtId="0" fontId="24" fillId="0" borderId="1" xfId="1" applyFont="1" applyFill="1" applyBorder="1" applyAlignment="1" applyProtection="1">
      <alignment horizontal="center"/>
      <protection hidden="1"/>
    </xf>
    <xf numFmtId="0" fontId="24" fillId="0" borderId="1" xfId="1" applyFont="1" applyFill="1" applyBorder="1" applyAlignment="1" applyProtection="1">
      <alignment vertical="center" wrapText="1"/>
      <protection hidden="1"/>
    </xf>
    <xf numFmtId="49" fontId="24" fillId="0" borderId="1" xfId="1" applyNumberFormat="1" applyFont="1" applyFill="1" applyBorder="1" applyAlignment="1" applyProtection="1">
      <alignment horizontal="center"/>
      <protection hidden="1"/>
    </xf>
    <xf numFmtId="0" fontId="24" fillId="0" borderId="1" xfId="1" applyNumberFormat="1" applyFont="1" applyFill="1" applyBorder="1" applyAlignment="1" applyProtection="1">
      <alignment vertical="center" wrapText="1"/>
      <protection hidden="1"/>
    </xf>
    <xf numFmtId="49" fontId="24" fillId="0" borderId="1" xfId="1" applyNumberFormat="1" applyFont="1" applyFill="1" applyBorder="1" applyAlignment="1" applyProtection="1">
      <alignment horizontal="center" vertical="center"/>
      <protection hidden="1"/>
    </xf>
    <xf numFmtId="1" fontId="2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4" fillId="0" borderId="1" xfId="1" applyFont="1" applyFill="1" applyBorder="1" applyAlignment="1" applyProtection="1">
      <alignment vertical="center" wrapText="1" shrinkToFit="1"/>
      <protection hidden="1"/>
    </xf>
    <xf numFmtId="49" fontId="24" fillId="0" borderId="1" xfId="1" applyNumberFormat="1" applyFont="1" applyFill="1" applyBorder="1" applyAlignment="1" applyProtection="1">
      <alignment horizontal="center" vertical="center" wrapText="1" shrinkToFit="1"/>
      <protection hidden="1"/>
    </xf>
    <xf numFmtId="0" fontId="24" fillId="0" borderId="1" xfId="0" applyFont="1" applyBorder="1" applyAlignment="1">
      <alignment vertical="center" wrapText="1"/>
    </xf>
    <xf numFmtId="49" fontId="24" fillId="0" borderId="1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1" fontId="24" fillId="0" borderId="6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9" fontId="2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8" fillId="0" borderId="1" xfId="0" applyFont="1" applyBorder="1" applyAlignment="1">
      <alignment vertical="center" wrapText="1"/>
    </xf>
    <xf numFmtId="0" fontId="28" fillId="0" borderId="0" xfId="0" applyFont="1" applyAlignment="1">
      <alignment wrapText="1"/>
    </xf>
    <xf numFmtId="0" fontId="28" fillId="0" borderId="1" xfId="0" applyFont="1" applyBorder="1" applyAlignment="1">
      <alignment wrapText="1"/>
    </xf>
    <xf numFmtId="0" fontId="28" fillId="0" borderId="1" xfId="0" applyFont="1" applyFill="1" applyBorder="1" applyAlignment="1">
      <alignment vertical="center" wrapText="1"/>
    </xf>
    <xf numFmtId="0" fontId="13" fillId="0" borderId="0" xfId="1" applyFont="1" applyAlignment="1" applyProtection="1">
      <alignment horizontal="center" vertical="center"/>
      <protection hidden="1"/>
    </xf>
    <xf numFmtId="0" fontId="13" fillId="0" borderId="0" xfId="1" applyFont="1" applyAlignment="1" applyProtection="1">
      <alignment vertical="center"/>
      <protection hidden="1"/>
    </xf>
    <xf numFmtId="49" fontId="3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7" fillId="0" borderId="0" xfId="0" applyFont="1"/>
    <xf numFmtId="0" fontId="27" fillId="0" borderId="0" xfId="1" applyFont="1" applyAlignment="1" applyProtection="1">
      <alignment horizontal="left" vertical="center"/>
      <protection hidden="1"/>
    </xf>
    <xf numFmtId="0" fontId="27" fillId="0" borderId="0" xfId="1" applyFont="1" applyProtection="1">
      <protection hidden="1"/>
    </xf>
    <xf numFmtId="0" fontId="24" fillId="0" borderId="1" xfId="0" applyFont="1" applyBorder="1" applyAlignment="1">
      <alignment horizontal="center" vertical="center"/>
    </xf>
    <xf numFmtId="167" fontId="29" fillId="2" borderId="1" xfId="1" applyNumberFormat="1" applyFont="1" applyFill="1" applyBorder="1" applyAlignment="1" applyProtection="1">
      <alignment horizontal="center" vertical="center" wrapText="1"/>
      <protection locked="0" hidden="1"/>
    </xf>
    <xf numFmtId="167" fontId="29" fillId="2" borderId="1" xfId="1" applyNumberFormat="1" applyFont="1" applyFill="1" applyBorder="1" applyAlignment="1" applyProtection="1">
      <alignment horizontal="center" vertical="center"/>
      <protection hidden="1"/>
    </xf>
    <xf numFmtId="167" fontId="29" fillId="2" borderId="1" xfId="1" applyNumberFormat="1" applyFont="1" applyFill="1" applyBorder="1" applyAlignment="1" applyProtection="1">
      <alignment horizontal="center" vertical="center"/>
      <protection locked="0" hidden="1"/>
    </xf>
    <xf numFmtId="167" fontId="29" fillId="2" borderId="1" xfId="1" applyNumberFormat="1" applyFont="1" applyFill="1" applyBorder="1" applyAlignment="1" applyProtection="1">
      <alignment horizontal="center" vertical="center" wrapText="1"/>
      <protection hidden="1"/>
    </xf>
    <xf numFmtId="167" fontId="29" fillId="0" borderId="1" xfId="0" applyNumberFormat="1" applyFont="1" applyBorder="1" applyAlignment="1">
      <alignment horizontal="center" vertical="center"/>
    </xf>
    <xf numFmtId="167" fontId="29" fillId="0" borderId="1" xfId="1" applyNumberFormat="1" applyFont="1" applyFill="1" applyBorder="1" applyAlignment="1" applyProtection="1">
      <alignment horizontal="center" vertical="center" wrapText="1"/>
      <protection locked="0" hidden="1"/>
    </xf>
    <xf numFmtId="167" fontId="29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9" fillId="0" borderId="1" xfId="1" applyNumberFormat="1" applyFont="1" applyFill="1" applyBorder="1" applyAlignment="1" applyProtection="1">
      <alignment horizontal="center" vertical="center" wrapText="1" shrinkToFit="1"/>
      <protection hidden="1"/>
    </xf>
    <xf numFmtId="167" fontId="6" fillId="0" borderId="1" xfId="0" applyNumberFormat="1" applyFont="1" applyBorder="1" applyAlignment="1">
      <alignment horizontal="center"/>
    </xf>
    <xf numFmtId="49" fontId="1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/>
    <xf numFmtId="0" fontId="6" fillId="0" borderId="1" xfId="1" applyFont="1" applyBorder="1" applyProtection="1">
      <protection hidden="1"/>
    </xf>
    <xf numFmtId="167" fontId="8" fillId="0" borderId="1" xfId="0" applyNumberFormat="1" applyFont="1" applyBorder="1" applyAlignment="1" applyProtection="1">
      <protection hidden="1"/>
    </xf>
    <xf numFmtId="167" fontId="9" fillId="0" borderId="1" xfId="0" applyNumberFormat="1" applyFont="1" applyBorder="1" applyAlignment="1" applyProtection="1">
      <alignment horizontal="center"/>
      <protection hidden="1"/>
    </xf>
    <xf numFmtId="167" fontId="7" fillId="0" borderId="1" xfId="0" applyNumberFormat="1" applyFont="1" applyBorder="1" applyAlignment="1" applyProtection="1">
      <alignment horizontal="center"/>
      <protection hidden="1"/>
    </xf>
    <xf numFmtId="167" fontId="6" fillId="0" borderId="1" xfId="0" applyNumberFormat="1" applyFont="1" applyBorder="1" applyAlignment="1" applyProtection="1">
      <alignment horizontal="right"/>
      <protection hidden="1"/>
    </xf>
    <xf numFmtId="167" fontId="6" fillId="0" borderId="1" xfId="0" applyNumberFormat="1" applyFont="1" applyBorder="1" applyAlignment="1" applyProtection="1">
      <alignment horizontal="center"/>
      <protection hidden="1"/>
    </xf>
    <xf numFmtId="167" fontId="6" fillId="0" borderId="1" xfId="0" applyNumberFormat="1" applyFont="1" applyBorder="1" applyAlignment="1" applyProtection="1">
      <alignment horizontal="center"/>
      <protection locked="0" hidden="1"/>
    </xf>
    <xf numFmtId="167" fontId="7" fillId="0" borderId="1" xfId="0" applyNumberFormat="1" applyFont="1" applyBorder="1" applyAlignment="1">
      <alignment horizontal="center"/>
    </xf>
    <xf numFmtId="167" fontId="9" fillId="0" borderId="1" xfId="0" applyNumberFormat="1" applyFont="1" applyFill="1" applyBorder="1" applyAlignment="1" applyProtection="1">
      <protection hidden="1"/>
    </xf>
    <xf numFmtId="167" fontId="7" fillId="0" borderId="1" xfId="0" applyNumberFormat="1" applyFont="1" applyBorder="1" applyAlignment="1" applyProtection="1">
      <protection hidden="1"/>
    </xf>
    <xf numFmtId="167" fontId="2" fillId="0" borderId="1" xfId="0" applyNumberFormat="1" applyFont="1" applyBorder="1" applyAlignment="1">
      <alignment horizontal="center"/>
    </xf>
    <xf numFmtId="167" fontId="7" fillId="0" borderId="1" xfId="1" applyNumberFormat="1" applyFont="1" applyBorder="1" applyAlignment="1" applyProtection="1">
      <alignment horizontal="center" vertical="center" wrapText="1"/>
      <protection hidden="1"/>
    </xf>
    <xf numFmtId="167" fontId="0" fillId="0" borderId="1" xfId="0" applyNumberFormat="1" applyBorder="1"/>
    <xf numFmtId="167" fontId="7" fillId="0" borderId="0" xfId="0" applyNumberFormat="1" applyFont="1" applyBorder="1" applyAlignment="1">
      <alignment horizontal="center"/>
    </xf>
    <xf numFmtId="167" fontId="18" fillId="0" borderId="1" xfId="1" applyNumberFormat="1" applyFont="1" applyFill="1" applyBorder="1" applyAlignment="1" applyProtection="1">
      <alignment horizontal="center"/>
      <protection locked="0" hidden="1"/>
    </xf>
    <xf numFmtId="167" fontId="2" fillId="0" borderId="1" xfId="0" applyNumberFormat="1" applyFont="1" applyBorder="1"/>
    <xf numFmtId="167" fontId="29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27" fillId="0" borderId="1" xfId="0" applyFont="1" applyBorder="1"/>
    <xf numFmtId="167" fontId="29" fillId="0" borderId="1" xfId="0" applyNumberFormat="1" applyFont="1" applyBorder="1"/>
    <xf numFmtId="167" fontId="6" fillId="0" borderId="1" xfId="0" applyNumberFormat="1" applyFont="1" applyFill="1" applyBorder="1" applyAlignment="1" applyProtection="1">
      <alignment horizontal="center"/>
      <protection hidden="1"/>
    </xf>
    <xf numFmtId="167" fontId="6" fillId="0" borderId="1" xfId="0" applyNumberFormat="1" applyFont="1" applyFill="1" applyBorder="1" applyAlignment="1">
      <alignment horizontal="center"/>
    </xf>
    <xf numFmtId="167" fontId="7" fillId="0" borderId="1" xfId="0" applyNumberFormat="1" applyFont="1" applyFill="1" applyBorder="1" applyAlignment="1" applyProtection="1">
      <alignment horizontal="center"/>
      <protection locked="0" hidden="1"/>
    </xf>
    <xf numFmtId="167" fontId="7" fillId="0" borderId="1" xfId="0" applyNumberFormat="1" applyFont="1" applyFill="1" applyBorder="1" applyAlignment="1">
      <alignment horizontal="center"/>
    </xf>
    <xf numFmtId="167" fontId="7" fillId="0" borderId="1" xfId="0" applyNumberFormat="1" applyFont="1" applyFill="1" applyBorder="1" applyAlignment="1" applyProtection="1">
      <alignment horizontal="center"/>
      <protection hidden="1"/>
    </xf>
    <xf numFmtId="167" fontId="2" fillId="0" borderId="1" xfId="0" applyNumberFormat="1" applyFont="1" applyFill="1" applyBorder="1" applyAlignment="1">
      <alignment horizontal="center"/>
    </xf>
    <xf numFmtId="167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0" fillId="0" borderId="1" xfId="0" applyNumberFormat="1" applyFill="1" applyBorder="1"/>
    <xf numFmtId="0" fontId="34" fillId="0" borderId="0" xfId="1" applyFont="1" applyProtection="1">
      <protection hidden="1"/>
    </xf>
    <xf numFmtId="0" fontId="34" fillId="0" borderId="0" xfId="1" applyFont="1" applyAlignment="1" applyProtection="1">
      <alignment horizontal="center" vertical="center"/>
      <protection hidden="1"/>
    </xf>
    <xf numFmtId="167" fontId="18" fillId="0" borderId="1" xfId="1" applyNumberFormat="1" applyFont="1" applyFill="1" applyBorder="1" applyAlignment="1" applyProtection="1">
      <protection locked="0" hidden="1"/>
    </xf>
    <xf numFmtId="164" fontId="0" fillId="0" borderId="0" xfId="0" applyNumberFormat="1"/>
    <xf numFmtId="167" fontId="6" fillId="0" borderId="1" xfId="0" applyNumberFormat="1" applyFont="1" applyBorder="1" applyAlignment="1">
      <alignment horizontal="right"/>
    </xf>
    <xf numFmtId="167" fontId="2" fillId="0" borderId="1" xfId="0" applyNumberFormat="1" applyFont="1" applyBorder="1" applyAlignment="1">
      <alignment horizontal="right"/>
    </xf>
    <xf numFmtId="167" fontId="0" fillId="0" borderId="0" xfId="0" applyNumberFormat="1"/>
    <xf numFmtId="167" fontId="6" fillId="0" borderId="1" xfId="0" applyNumberFormat="1" applyFont="1" applyBorder="1" applyAlignment="1"/>
    <xf numFmtId="167" fontId="2" fillId="0" borderId="1" xfId="0" applyNumberFormat="1" applyFont="1" applyFill="1" applyBorder="1" applyAlignment="1"/>
    <xf numFmtId="168" fontId="0" fillId="0" borderId="0" xfId="0" applyNumberFormat="1"/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/>
      <protection hidden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/>
      <protection hidden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0" xfId="0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alignment horizontal="right"/>
      <protection locked="0" hidden="1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49" fontId="2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wrapText="1"/>
    </xf>
    <xf numFmtId="0" fontId="24" fillId="0" borderId="1" xfId="1" applyFont="1" applyFill="1" applyBorder="1" applyAlignment="1" applyProtection="1">
      <alignment horizontal="center" vertical="center" wrapText="1"/>
      <protection hidden="1"/>
    </xf>
    <xf numFmtId="167" fontId="29" fillId="0" borderId="4" xfId="0" applyNumberFormat="1" applyFont="1" applyBorder="1" applyAlignment="1">
      <alignment horizontal="center" vertical="center" wrapText="1"/>
    </xf>
    <xf numFmtId="167" fontId="29" fillId="0" borderId="8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7" fontId="29" fillId="0" borderId="4" xfId="0" applyNumberFormat="1" applyFont="1" applyBorder="1" applyAlignment="1">
      <alignment horizontal="center"/>
    </xf>
    <xf numFmtId="167" fontId="29" fillId="0" borderId="8" xfId="0" applyNumberFormat="1" applyFont="1" applyBorder="1" applyAlignment="1">
      <alignment horizontal="center"/>
    </xf>
    <xf numFmtId="167" fontId="29" fillId="0" borderId="4" xfId="0" applyNumberFormat="1" applyFont="1" applyBorder="1" applyAlignment="1">
      <alignment horizontal="center" vertical="center"/>
    </xf>
    <xf numFmtId="167" fontId="29" fillId="0" borderId="8" xfId="0" applyNumberFormat="1" applyFont="1" applyBorder="1" applyAlignment="1">
      <alignment horizontal="center" vertical="center"/>
    </xf>
    <xf numFmtId="49" fontId="30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30" fillId="0" borderId="3" xfId="1" applyNumberFormat="1" applyFont="1" applyFill="1" applyBorder="1" applyAlignment="1" applyProtection="1">
      <alignment horizontal="center" vertical="center" wrapText="1"/>
      <protection hidden="1"/>
    </xf>
    <xf numFmtId="49" fontId="30" fillId="0" borderId="9" xfId="1" applyNumberFormat="1" applyFont="1" applyFill="1" applyBorder="1" applyAlignment="1" applyProtection="1">
      <alignment horizontal="center" vertical="center" wrapText="1"/>
      <protection hidden="1"/>
    </xf>
    <xf numFmtId="49" fontId="30" fillId="0" borderId="10" xfId="1" applyNumberFormat="1" applyFont="1" applyFill="1" applyBorder="1" applyAlignment="1" applyProtection="1">
      <alignment horizontal="center" vertical="center" wrapText="1"/>
      <protection hidden="1"/>
    </xf>
    <xf numFmtId="49" fontId="30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30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4" xfId="1" applyFont="1" applyFill="1" applyBorder="1" applyAlignment="1" applyProtection="1">
      <alignment horizontal="center"/>
      <protection hidden="1"/>
    </xf>
    <xf numFmtId="0" fontId="17" fillId="0" borderId="8" xfId="1" applyFont="1" applyFill="1" applyBorder="1" applyAlignment="1" applyProtection="1">
      <alignment horizontal="center"/>
      <protection hidden="1"/>
    </xf>
    <xf numFmtId="0" fontId="18" fillId="0" borderId="4" xfId="1" applyFont="1" applyFill="1" applyBorder="1" applyAlignment="1" applyProtection="1">
      <alignment horizontal="left" vertical="center" wrapText="1"/>
      <protection hidden="1"/>
    </xf>
    <xf numFmtId="0" fontId="18" fillId="0" borderId="8" xfId="1" applyFont="1" applyFill="1" applyBorder="1" applyAlignment="1" applyProtection="1">
      <alignment horizontal="left" vertical="center" wrapText="1"/>
      <protection hidden="1"/>
    </xf>
    <xf numFmtId="0" fontId="29" fillId="0" borderId="0" xfId="1" applyFont="1" applyAlignment="1" applyProtection="1">
      <alignment horizontal="center" vertical="center"/>
      <protection hidden="1"/>
    </xf>
    <xf numFmtId="49" fontId="30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30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Fill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8" xfId="0" applyFont="1" applyBorder="1" applyAlignment="1"/>
    <xf numFmtId="0" fontId="6" fillId="0" borderId="4" xfId="0" applyFont="1" applyBorder="1" applyAlignment="1"/>
    <xf numFmtId="0" fontId="6" fillId="0" borderId="8" xfId="0" applyFont="1" applyBorder="1" applyAlignment="1"/>
    <xf numFmtId="0" fontId="6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</cellXfs>
  <cellStyles count="2">
    <cellStyle name="Обычный" xfId="0" builtinId="0"/>
    <cellStyle name="Обычный_tes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zoomScale="75" workbookViewId="0">
      <selection activeCell="F1" sqref="F1:K1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" customWidth="1"/>
    <col min="10" max="10" width="5.33203125" customWidth="1"/>
    <col min="11" max="11" width="18.83203125" customWidth="1"/>
  </cols>
  <sheetData>
    <row r="1" spans="1:11" ht="56.25" customHeight="1">
      <c r="A1" s="1"/>
      <c r="B1" s="1"/>
      <c r="C1" s="1"/>
      <c r="D1" s="1"/>
      <c r="E1" s="1"/>
      <c r="F1" s="178" t="s">
        <v>331</v>
      </c>
      <c r="G1" s="179"/>
      <c r="H1" s="179"/>
      <c r="I1" s="179"/>
      <c r="J1" s="179"/>
      <c r="K1" s="179"/>
    </row>
    <row r="2" spans="1:11" ht="4.5" customHeight="1">
      <c r="A2" s="1"/>
      <c r="B2" s="1"/>
      <c r="C2" s="1"/>
      <c r="D2" s="1"/>
      <c r="E2" s="1"/>
      <c r="F2" s="3"/>
      <c r="G2" s="6"/>
      <c r="H2" s="6"/>
      <c r="I2" s="6"/>
      <c r="J2" s="6"/>
      <c r="K2" s="6"/>
    </row>
    <row r="3" spans="1:11" ht="15.75">
      <c r="A3" s="1"/>
      <c r="B3" s="1"/>
      <c r="C3" s="1"/>
      <c r="D3" s="1"/>
      <c r="E3" s="1"/>
      <c r="F3" s="3"/>
      <c r="G3" s="6"/>
      <c r="H3" s="6"/>
      <c r="I3" s="6"/>
      <c r="J3" s="6"/>
      <c r="K3" s="6"/>
    </row>
    <row r="4" spans="1:11" ht="18.75" customHeight="1">
      <c r="A4" s="1"/>
      <c r="B4" s="1"/>
      <c r="C4" s="1"/>
      <c r="D4" s="1"/>
      <c r="E4" s="1"/>
      <c r="F4" s="1"/>
      <c r="G4" s="6"/>
      <c r="H4" s="6"/>
      <c r="I4" s="6"/>
      <c r="J4" s="6"/>
      <c r="K4" s="6"/>
    </row>
    <row r="5" spans="1:11" ht="15" customHeight="1">
      <c r="A5" s="1"/>
      <c r="B5" s="1"/>
      <c r="C5" s="1"/>
      <c r="D5" s="1"/>
      <c r="E5" s="1"/>
      <c r="F5" s="1"/>
      <c r="G5" s="1"/>
      <c r="H5" s="3"/>
      <c r="I5" s="3"/>
      <c r="J5" s="3"/>
      <c r="K5" s="3"/>
    </row>
    <row r="6" spans="1:11" ht="18.75">
      <c r="A6" s="1"/>
      <c r="B6" s="54" t="s">
        <v>206</v>
      </c>
      <c r="C6" s="54"/>
      <c r="D6" s="54"/>
      <c r="E6" s="54"/>
      <c r="F6" s="54"/>
      <c r="G6" s="54"/>
      <c r="H6" s="54"/>
      <c r="I6" s="54"/>
      <c r="J6" s="54"/>
      <c r="K6" s="1"/>
    </row>
    <row r="7" spans="1:11" ht="5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8.75">
      <c r="A8" s="1"/>
      <c r="B8" s="1"/>
      <c r="C8" s="180" t="s">
        <v>207</v>
      </c>
      <c r="D8" s="180"/>
      <c r="E8" s="180"/>
      <c r="F8" s="180"/>
      <c r="G8" s="180"/>
      <c r="H8" s="180"/>
      <c r="I8" s="180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.75">
      <c r="A11" s="1"/>
      <c r="B11" s="8" t="s">
        <v>106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C12" s="8"/>
      <c r="D12" s="8"/>
      <c r="E12" s="9"/>
      <c r="F12" s="9"/>
      <c r="G12" s="9"/>
      <c r="K12" s="184" t="s">
        <v>212</v>
      </c>
    </row>
    <row r="13" spans="1:11" ht="15.75">
      <c r="A13" s="1"/>
      <c r="C13" s="9"/>
      <c r="H13" s="10" t="s">
        <v>138</v>
      </c>
      <c r="K13" s="185"/>
    </row>
    <row r="14" spans="1:11" ht="15.75">
      <c r="A14" s="1"/>
      <c r="B14" s="9"/>
      <c r="C14" s="9"/>
      <c r="D14" s="9"/>
      <c r="E14" s="9"/>
      <c r="F14" s="9"/>
      <c r="G14" s="9"/>
      <c r="I14" s="10"/>
      <c r="J14" s="10"/>
      <c r="K14" s="189">
        <v>710001</v>
      </c>
    </row>
    <row r="15" spans="1:11" ht="1.5" customHeight="1">
      <c r="A15" s="1"/>
      <c r="E15" s="8"/>
      <c r="F15" s="8"/>
      <c r="G15" s="8"/>
      <c r="H15" s="11"/>
      <c r="I15" s="11"/>
      <c r="J15" s="11"/>
      <c r="K15" s="190"/>
    </row>
    <row r="16" spans="1:11" ht="7.5" customHeight="1">
      <c r="A16" s="1"/>
      <c r="G16" s="9"/>
      <c r="H16" s="9"/>
      <c r="I16" s="9"/>
      <c r="J16" s="1"/>
      <c r="K16" s="1"/>
    </row>
    <row r="17" spans="1:11" ht="15.75">
      <c r="A17" s="1"/>
      <c r="B17" s="183" t="s">
        <v>139</v>
      </c>
      <c r="C17" s="183"/>
      <c r="D17" s="186"/>
      <c r="E17" s="186"/>
      <c r="F17" s="186"/>
      <c r="G17" s="12"/>
      <c r="H17" s="13" t="s">
        <v>140</v>
      </c>
      <c r="I17" s="14"/>
      <c r="J17" s="15"/>
      <c r="K17" s="187" t="s">
        <v>119</v>
      </c>
    </row>
    <row r="18" spans="1:11" ht="15.75">
      <c r="A18" s="1"/>
      <c r="B18" s="139" t="s">
        <v>113</v>
      </c>
      <c r="C18" s="139"/>
      <c r="D18" s="139"/>
      <c r="E18" s="1"/>
      <c r="G18" s="9"/>
      <c r="H18" s="9"/>
      <c r="I18" s="9"/>
      <c r="J18" s="1"/>
      <c r="K18" s="188"/>
    </row>
    <row r="19" spans="1:11" ht="7.5" customHeight="1">
      <c r="A19" s="1"/>
      <c r="B19" s="9"/>
      <c r="C19" s="9"/>
      <c r="D19" s="9"/>
      <c r="E19" s="9"/>
      <c r="F19" s="9"/>
      <c r="G19" s="9"/>
      <c r="H19" s="9"/>
      <c r="I19" s="9"/>
      <c r="J19" s="4"/>
    </row>
    <row r="20" spans="1:11" ht="15.75">
      <c r="A20" s="1"/>
      <c r="B20" s="191" t="s">
        <v>208</v>
      </c>
      <c r="C20" s="191"/>
      <c r="D20" s="191"/>
      <c r="E20" s="16"/>
      <c r="F20" s="8"/>
      <c r="G20" s="9"/>
      <c r="H20" s="17" t="s">
        <v>142</v>
      </c>
      <c r="I20" s="17"/>
      <c r="J20" s="4"/>
      <c r="K20" s="181">
        <v>71211</v>
      </c>
    </row>
    <row r="21" spans="1:11" ht="15.75">
      <c r="A21" s="1"/>
      <c r="B21" s="9" t="s">
        <v>209</v>
      </c>
      <c r="C21" s="9"/>
      <c r="D21" s="9"/>
      <c r="E21" s="9"/>
      <c r="F21" s="9"/>
      <c r="G21" s="9"/>
      <c r="H21" s="17"/>
      <c r="I21" s="9"/>
      <c r="J21" s="4"/>
      <c r="K21" s="182"/>
    </row>
    <row r="22" spans="1:11" ht="7.5" customHeight="1">
      <c r="A22" s="1"/>
      <c r="F22" s="9"/>
      <c r="G22" s="9"/>
      <c r="H22" s="9"/>
      <c r="I22" s="9"/>
      <c r="J22" s="18"/>
      <c r="K22" s="18"/>
    </row>
    <row r="23" spans="1:11" ht="15.75">
      <c r="A23" s="1"/>
      <c r="B23" s="9" t="s">
        <v>143</v>
      </c>
      <c r="C23" s="9"/>
      <c r="D23" s="9"/>
      <c r="E23" s="9"/>
      <c r="F23" s="9"/>
      <c r="G23" s="9"/>
      <c r="H23" s="55" t="s">
        <v>213</v>
      </c>
      <c r="I23" s="17"/>
      <c r="J23" s="18"/>
      <c r="K23" s="181">
        <v>1150</v>
      </c>
    </row>
    <row r="24" spans="1:11" ht="15.75">
      <c r="A24" s="1"/>
      <c r="B24" s="9" t="s">
        <v>209</v>
      </c>
      <c r="C24" s="9"/>
      <c r="D24" s="9"/>
      <c r="E24" s="9"/>
      <c r="F24" s="9"/>
      <c r="G24" s="9"/>
      <c r="H24" s="17"/>
      <c r="I24" s="17"/>
      <c r="J24" s="18"/>
      <c r="K24" s="182"/>
    </row>
    <row r="25" spans="1:11" ht="7.5" customHeight="1">
      <c r="A25" s="1"/>
      <c r="C25" s="9"/>
      <c r="D25" s="9"/>
      <c r="E25" s="9"/>
      <c r="F25" s="9"/>
      <c r="G25" s="9"/>
      <c r="H25" s="9"/>
      <c r="I25" s="9"/>
      <c r="J25" s="18"/>
      <c r="K25" s="18"/>
    </row>
    <row r="26" spans="1:11" ht="15.75">
      <c r="A26" s="1"/>
      <c r="B26" s="9" t="s">
        <v>144</v>
      </c>
      <c r="C26" s="9"/>
      <c r="D26" s="9"/>
      <c r="E26" s="9"/>
      <c r="F26" s="9"/>
      <c r="G26" s="9"/>
      <c r="H26" s="17" t="s">
        <v>145</v>
      </c>
      <c r="I26" s="17"/>
      <c r="J26" s="18"/>
      <c r="K26" s="181">
        <v>144</v>
      </c>
    </row>
    <row r="27" spans="1:11" ht="15.75">
      <c r="A27" s="1"/>
      <c r="B27" s="19" t="s">
        <v>209</v>
      </c>
      <c r="C27" s="9"/>
      <c r="D27" s="9"/>
      <c r="E27" s="9"/>
      <c r="F27" s="9"/>
      <c r="G27" s="9"/>
      <c r="H27" s="17"/>
      <c r="I27" s="17"/>
      <c r="J27" s="18"/>
      <c r="K27" s="182"/>
    </row>
    <row r="28" spans="1:11" ht="7.5" customHeight="1">
      <c r="A28" s="1"/>
      <c r="B28" s="9"/>
      <c r="C28" s="9"/>
      <c r="D28" s="9"/>
      <c r="E28" s="9"/>
      <c r="F28" s="9"/>
      <c r="G28" s="9"/>
    </row>
    <row r="29" spans="1:11" ht="15.75">
      <c r="A29" s="1"/>
      <c r="B29" s="9" t="s">
        <v>146</v>
      </c>
      <c r="C29" s="9"/>
      <c r="D29" s="9"/>
      <c r="E29" s="9"/>
      <c r="F29" s="9"/>
      <c r="G29" s="9"/>
      <c r="H29" s="20" t="s">
        <v>147</v>
      </c>
      <c r="I29" s="21"/>
      <c r="J29" s="21"/>
      <c r="K29" s="196"/>
    </row>
    <row r="30" spans="1:11" ht="15.75">
      <c r="A30" s="1"/>
      <c r="B30" s="9" t="s">
        <v>209</v>
      </c>
      <c r="C30" s="9"/>
      <c r="D30" s="9"/>
      <c r="E30" s="9"/>
      <c r="F30" s="9"/>
      <c r="G30" s="9"/>
      <c r="H30" s="20"/>
      <c r="I30" s="21"/>
      <c r="J30" s="21"/>
      <c r="K30" s="197"/>
    </row>
    <row r="31" spans="1:11" ht="7.5" customHeight="1">
      <c r="A31" s="1"/>
      <c r="B31" s="9"/>
      <c r="C31" s="9"/>
      <c r="D31" s="9"/>
      <c r="E31" s="9"/>
      <c r="F31" s="9"/>
      <c r="G31" s="9"/>
    </row>
    <row r="32" spans="1:11" ht="15.75">
      <c r="A32" s="1"/>
      <c r="B32" s="1" t="s">
        <v>148</v>
      </c>
      <c r="C32" s="1"/>
      <c r="D32" s="1"/>
      <c r="E32" s="1"/>
      <c r="F32" s="1"/>
      <c r="G32" s="1"/>
      <c r="H32" s="20" t="s">
        <v>149</v>
      </c>
      <c r="K32" s="181">
        <v>302245358</v>
      </c>
    </row>
    <row r="33" spans="1:11" ht="15.75">
      <c r="A33" s="1"/>
      <c r="B33" s="1" t="s">
        <v>209</v>
      </c>
      <c r="C33" s="1"/>
      <c r="D33" s="1"/>
      <c r="E33" s="1"/>
      <c r="F33" s="1"/>
      <c r="G33" s="1"/>
      <c r="H33" s="20"/>
      <c r="K33" s="182"/>
    </row>
    <row r="34" spans="1:11" ht="7.5" customHeight="1">
      <c r="A34" s="1"/>
      <c r="B34" s="1"/>
      <c r="C34" s="1"/>
      <c r="D34" s="1"/>
      <c r="E34" s="1"/>
      <c r="F34" s="1"/>
      <c r="G34" s="1"/>
    </row>
    <row r="35" spans="1:11" ht="15.75">
      <c r="A35" s="1"/>
      <c r="B35" s="1" t="s">
        <v>210</v>
      </c>
      <c r="C35" s="1"/>
      <c r="D35" s="1"/>
      <c r="E35" s="1"/>
      <c r="F35" s="1"/>
      <c r="G35" s="1"/>
      <c r="H35" t="s">
        <v>214</v>
      </c>
      <c r="I35" s="1"/>
      <c r="J35" s="1"/>
      <c r="K35" s="181">
        <v>1730215501</v>
      </c>
    </row>
    <row r="36" spans="1:11" ht="15.75">
      <c r="A36" s="1"/>
      <c r="B36" s="1" t="s">
        <v>209</v>
      </c>
      <c r="G36" s="1"/>
      <c r="H36" s="22"/>
      <c r="I36" s="1"/>
      <c r="J36" s="1"/>
      <c r="K36" s="182"/>
    </row>
    <row r="37" spans="1:11" ht="7.5" customHeight="1">
      <c r="A37" s="1"/>
      <c r="G37" s="1"/>
      <c r="H37" s="1"/>
      <c r="I37" s="1"/>
      <c r="J37" s="1"/>
      <c r="K37" s="1"/>
    </row>
    <row r="38" spans="1:11" ht="15.75">
      <c r="B38" s="9" t="s">
        <v>211</v>
      </c>
      <c r="C38" s="1"/>
      <c r="D38" s="1"/>
      <c r="E38" s="1"/>
      <c r="F38" s="1"/>
      <c r="H38" s="17" t="s">
        <v>154</v>
      </c>
      <c r="I38" s="17"/>
      <c r="K38" s="194"/>
    </row>
    <row r="39" spans="1:11" ht="15.75">
      <c r="B39" s="139" t="s">
        <v>114</v>
      </c>
      <c r="C39" s="125"/>
      <c r="D39" s="125"/>
      <c r="E39" s="125"/>
      <c r="H39" s="22"/>
      <c r="K39" s="195"/>
    </row>
    <row r="40" spans="1:11" ht="7.5" customHeight="1"/>
    <row r="41" spans="1:11" ht="15.75">
      <c r="B41" s="9" t="s">
        <v>157</v>
      </c>
      <c r="H41" t="s">
        <v>215</v>
      </c>
      <c r="I41" s="22"/>
      <c r="J41" s="23"/>
      <c r="K41" s="192"/>
    </row>
    <row r="42" spans="1:11">
      <c r="H42" s="22"/>
      <c r="I42" s="22"/>
      <c r="J42" s="23"/>
      <c r="K42" s="193"/>
    </row>
    <row r="43" spans="1:11" ht="7.5" customHeight="1">
      <c r="B43" s="1"/>
      <c r="C43" s="1"/>
      <c r="D43" s="1"/>
      <c r="E43" s="1"/>
      <c r="F43" s="1"/>
      <c r="J43" s="23"/>
      <c r="K43" s="23"/>
    </row>
    <row r="44" spans="1:11" ht="15.75">
      <c r="H44" s="22" t="s">
        <v>156</v>
      </c>
      <c r="I44" s="22"/>
      <c r="J44" s="18"/>
      <c r="K44" s="181"/>
    </row>
    <row r="45" spans="1:11" ht="15.75">
      <c r="H45" s="22"/>
      <c r="J45" s="18"/>
      <c r="K45" s="182"/>
    </row>
    <row r="46" spans="1:11" ht="15.75">
      <c r="H46" s="9"/>
      <c r="I46" s="9"/>
      <c r="J46" s="18"/>
      <c r="K46" s="18"/>
    </row>
    <row r="50" spans="11:11">
      <c r="K50" s="24"/>
    </row>
    <row r="51" spans="11:11">
      <c r="K51" s="24"/>
    </row>
  </sheetData>
  <sheetProtection formatCells="0"/>
  <mergeCells count="17">
    <mergeCell ref="K44:K45"/>
    <mergeCell ref="K41:K42"/>
    <mergeCell ref="K38:K39"/>
    <mergeCell ref="K23:K24"/>
    <mergeCell ref="K26:K27"/>
    <mergeCell ref="K29:K30"/>
    <mergeCell ref="F1:K1"/>
    <mergeCell ref="C8:I8"/>
    <mergeCell ref="K32:K33"/>
    <mergeCell ref="K35:K36"/>
    <mergeCell ref="B17:C17"/>
    <mergeCell ref="K12:K13"/>
    <mergeCell ref="D17:F17"/>
    <mergeCell ref="K17:K18"/>
    <mergeCell ref="K14:K15"/>
    <mergeCell ref="B20:D20"/>
    <mergeCell ref="K20:K21"/>
  </mergeCells>
  <phoneticPr fontId="4" type="noConversion"/>
  <pageMargins left="0.35433070866141736" right="0.19685039370078741" top="0.86614173228346458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1"/>
  <sheetViews>
    <sheetView topLeftCell="A10" zoomScale="75" workbookViewId="0">
      <selection activeCell="E40" sqref="E40"/>
    </sheetView>
  </sheetViews>
  <sheetFormatPr defaultRowHeight="12.75"/>
  <cols>
    <col min="1" max="1" width="62.5" customWidth="1"/>
    <col min="2" max="2" width="9.5" customWidth="1"/>
    <col min="3" max="3" width="18" customWidth="1"/>
    <col min="4" max="4" width="18.6640625" customWidth="1"/>
    <col min="5" max="5" width="12.1640625" customWidth="1"/>
  </cols>
  <sheetData>
    <row r="1" spans="1:4" ht="28.5">
      <c r="A1" s="56" t="s">
        <v>218</v>
      </c>
      <c r="B1" s="56" t="s">
        <v>219</v>
      </c>
      <c r="C1" s="56" t="s">
        <v>216</v>
      </c>
      <c r="D1" s="56" t="s">
        <v>217</v>
      </c>
    </row>
    <row r="2" spans="1:4" ht="14.25">
      <c r="A2" s="26">
        <v>1</v>
      </c>
      <c r="B2" s="26">
        <v>2</v>
      </c>
      <c r="C2" s="26">
        <v>3</v>
      </c>
      <c r="D2" s="26">
        <v>4</v>
      </c>
    </row>
    <row r="3" spans="1:4" ht="11.25" customHeight="1">
      <c r="A3" s="61" t="s">
        <v>158</v>
      </c>
      <c r="B3" s="57"/>
      <c r="C3" s="141"/>
      <c r="D3" s="141"/>
    </row>
    <row r="4" spans="1:4" ht="12.75" customHeight="1">
      <c r="A4" s="62" t="s">
        <v>220</v>
      </c>
      <c r="B4" s="58"/>
      <c r="C4" s="142"/>
      <c r="D4" s="143"/>
    </row>
    <row r="5" spans="1:4" ht="12.75" customHeight="1">
      <c r="A5" s="63" t="s">
        <v>221</v>
      </c>
      <c r="B5" s="59"/>
      <c r="C5" s="144"/>
      <c r="D5" s="160"/>
    </row>
    <row r="6" spans="1:4" ht="13.5" customHeight="1">
      <c r="A6" s="63" t="s">
        <v>222</v>
      </c>
      <c r="B6" s="27" t="s">
        <v>159</v>
      </c>
      <c r="C6" s="161">
        <v>4923116</v>
      </c>
      <c r="D6" s="161">
        <v>5876059.2000000002</v>
      </c>
    </row>
    <row r="7" spans="1:4" ht="15.75" customHeight="1">
      <c r="A7" s="63" t="s">
        <v>223</v>
      </c>
      <c r="B7" s="27" t="s">
        <v>160</v>
      </c>
      <c r="C7" s="161"/>
      <c r="D7" s="161"/>
    </row>
    <row r="8" spans="1:4" ht="13.5" customHeight="1">
      <c r="A8" s="63" t="s">
        <v>228</v>
      </c>
      <c r="B8" s="27" t="s">
        <v>161</v>
      </c>
      <c r="C8" s="161">
        <f>C6-C7</f>
        <v>4923116</v>
      </c>
      <c r="D8" s="161">
        <f>D6-D7</f>
        <v>5876059.2000000002</v>
      </c>
    </row>
    <row r="9" spans="1:4" ht="12" customHeight="1">
      <c r="A9" s="64" t="s">
        <v>224</v>
      </c>
      <c r="B9" s="27"/>
      <c r="C9" s="137"/>
      <c r="D9" s="161"/>
    </row>
    <row r="10" spans="1:4" ht="15.75" customHeight="1">
      <c r="A10" s="63" t="s">
        <v>225</v>
      </c>
      <c r="B10" s="27" t="s">
        <v>162</v>
      </c>
      <c r="C10" s="137"/>
      <c r="D10" s="161"/>
    </row>
    <row r="11" spans="1:4" ht="15" customHeight="1">
      <c r="A11" s="63" t="s">
        <v>226</v>
      </c>
      <c r="B11" s="27" t="s">
        <v>163</v>
      </c>
      <c r="C11" s="137"/>
      <c r="D11" s="161"/>
    </row>
    <row r="12" spans="1:4" ht="12.75" customHeight="1">
      <c r="A12" s="63" t="s">
        <v>227</v>
      </c>
      <c r="B12" s="27" t="s">
        <v>164</v>
      </c>
      <c r="C12" s="145"/>
      <c r="D12" s="161"/>
    </row>
    <row r="13" spans="1:4" ht="26.25" customHeight="1">
      <c r="A13" s="63" t="s">
        <v>229</v>
      </c>
      <c r="B13" s="27" t="s">
        <v>165</v>
      </c>
      <c r="C13" s="145"/>
      <c r="D13" s="160"/>
    </row>
    <row r="14" spans="1:4" ht="12.75" customHeight="1">
      <c r="A14" s="63" t="s">
        <v>230</v>
      </c>
      <c r="B14" s="27" t="s">
        <v>166</v>
      </c>
      <c r="C14" s="137"/>
      <c r="D14" s="161">
        <v>1500</v>
      </c>
    </row>
    <row r="15" spans="1:4" ht="15.75" customHeight="1">
      <c r="A15" s="63" t="s">
        <v>231</v>
      </c>
      <c r="B15" s="27" t="s">
        <v>167</v>
      </c>
      <c r="C15" s="137"/>
      <c r="D15" s="161"/>
    </row>
    <row r="16" spans="1:4" ht="14.25" customHeight="1">
      <c r="A16" s="63" t="s">
        <v>232</v>
      </c>
      <c r="B16" s="27" t="s">
        <v>168</v>
      </c>
      <c r="C16" s="137"/>
      <c r="D16" s="161"/>
    </row>
    <row r="17" spans="1:5" ht="12" customHeight="1">
      <c r="A17" s="63" t="s">
        <v>233</v>
      </c>
      <c r="B17" s="27" t="s">
        <v>169</v>
      </c>
      <c r="C17" s="137"/>
      <c r="D17" s="161"/>
    </row>
    <row r="18" spans="1:5" ht="12" customHeight="1">
      <c r="A18" s="63" t="s">
        <v>234</v>
      </c>
      <c r="B18" s="27" t="s">
        <v>170</v>
      </c>
      <c r="C18" s="137"/>
      <c r="D18" s="161"/>
    </row>
    <row r="19" spans="1:5" ht="12" customHeight="1">
      <c r="A19" s="63" t="s">
        <v>235</v>
      </c>
      <c r="B19" s="27" t="s">
        <v>171</v>
      </c>
      <c r="C19" s="137"/>
      <c r="D19" s="161"/>
    </row>
    <row r="20" spans="1:5" ht="12" customHeight="1">
      <c r="A20" s="63" t="s">
        <v>236</v>
      </c>
      <c r="B20" s="27" t="s">
        <v>172</v>
      </c>
      <c r="C20" s="137"/>
      <c r="D20" s="161"/>
    </row>
    <row r="21" spans="1:5" ht="15" customHeight="1">
      <c r="A21" s="63" t="s">
        <v>237</v>
      </c>
      <c r="B21" s="27" t="s">
        <v>173</v>
      </c>
      <c r="C21" s="137"/>
      <c r="D21" s="161">
        <v>9840</v>
      </c>
    </row>
    <row r="22" spans="1:5" ht="25.5" customHeight="1">
      <c r="A22" s="63" t="s">
        <v>238</v>
      </c>
      <c r="B22" s="27" t="s">
        <v>174</v>
      </c>
      <c r="C22" s="146"/>
      <c r="D22" s="161"/>
    </row>
    <row r="23" spans="1:5" ht="25.5" customHeight="1">
      <c r="A23" s="63" t="s">
        <v>239</v>
      </c>
      <c r="B23" s="27" t="s">
        <v>175</v>
      </c>
      <c r="C23" s="146"/>
      <c r="D23" s="161"/>
    </row>
    <row r="24" spans="1:5" ht="25.5" customHeight="1">
      <c r="A24" s="64" t="s">
        <v>259</v>
      </c>
      <c r="B24" s="27" t="s">
        <v>176</v>
      </c>
      <c r="C24" s="162">
        <f>C8+C12+C14+C15+C16+C17+C18+C19+C20+C21+C22+C23</f>
        <v>4923116</v>
      </c>
      <c r="D24" s="162">
        <f>D8+D12+D14+D15+D16+D17+D18+D19+D20+D21+D22+D23</f>
        <v>5887399.2000000002</v>
      </c>
      <c r="E24" s="28"/>
    </row>
    <row r="25" spans="1:5" ht="12" customHeight="1">
      <c r="A25" s="65" t="s">
        <v>240</v>
      </c>
      <c r="B25" s="27"/>
      <c r="C25" s="146"/>
      <c r="D25" s="161"/>
    </row>
    <row r="26" spans="1:5" ht="27.75" customHeight="1">
      <c r="A26" s="63" t="s">
        <v>241</v>
      </c>
      <c r="B26" s="27" t="s">
        <v>177</v>
      </c>
      <c r="C26" s="161">
        <f>C27+C28+C29+C30</f>
        <v>73207.8</v>
      </c>
      <c r="D26" s="161">
        <f>D27+D28+D29+D30</f>
        <v>5519.2</v>
      </c>
    </row>
    <row r="27" spans="1:5" ht="15.75" customHeight="1">
      <c r="A27" s="63" t="s">
        <v>242</v>
      </c>
      <c r="B27" s="27" t="s">
        <v>178</v>
      </c>
      <c r="C27" s="137">
        <v>10207.799999999999</v>
      </c>
      <c r="D27" s="161">
        <v>5519.2</v>
      </c>
    </row>
    <row r="28" spans="1:5" ht="14.25" customHeight="1">
      <c r="A28" s="66" t="s">
        <v>243</v>
      </c>
      <c r="B28" s="27" t="s">
        <v>179</v>
      </c>
      <c r="C28" s="137"/>
      <c r="D28" s="161"/>
    </row>
    <row r="29" spans="1:5" ht="15.75" customHeight="1">
      <c r="A29" s="63" t="s">
        <v>244</v>
      </c>
      <c r="B29" s="27" t="s">
        <v>180</v>
      </c>
      <c r="C29" s="137">
        <v>63000</v>
      </c>
      <c r="D29" s="161"/>
    </row>
    <row r="30" spans="1:5" ht="12.75" customHeight="1">
      <c r="A30" s="63" t="s">
        <v>245</v>
      </c>
      <c r="B30" s="27" t="s">
        <v>181</v>
      </c>
      <c r="C30" s="137"/>
      <c r="D30" s="161"/>
    </row>
    <row r="31" spans="1:5" ht="15.75" customHeight="1">
      <c r="A31" s="63" t="s">
        <v>246</v>
      </c>
      <c r="B31" s="27" t="s">
        <v>182</v>
      </c>
      <c r="C31" s="137"/>
      <c r="D31" s="161"/>
    </row>
    <row r="32" spans="1:5" ht="14.25" customHeight="1">
      <c r="A32" s="63" t="s">
        <v>247</v>
      </c>
      <c r="B32" s="27" t="s">
        <v>183</v>
      </c>
      <c r="C32" s="137"/>
      <c r="D32" s="161"/>
    </row>
    <row r="33" spans="1:5" ht="27.75" customHeight="1">
      <c r="A33" s="64" t="s">
        <v>260</v>
      </c>
      <c r="B33" s="27" t="s">
        <v>184</v>
      </c>
      <c r="C33" s="137">
        <f>C35+C36+C37+C38+C39+C40+C41+C42+C42+C43+C44</f>
        <v>201619.9</v>
      </c>
      <c r="D33" s="161">
        <f>D35+D36+D37+D38+D39+D40+D41+D42+D42+D43+D44</f>
        <v>273276.40000000002</v>
      </c>
    </row>
    <row r="34" spans="1:5" ht="17.25" customHeight="1">
      <c r="A34" s="63" t="s">
        <v>248</v>
      </c>
      <c r="B34" s="27" t="s">
        <v>185</v>
      </c>
      <c r="C34" s="137"/>
      <c r="D34" s="161"/>
    </row>
    <row r="35" spans="1:5" ht="26.25" customHeight="1">
      <c r="A35" s="67" t="s">
        <v>249</v>
      </c>
      <c r="B35" s="60" t="s">
        <v>186</v>
      </c>
      <c r="C35" s="137"/>
      <c r="D35" s="161"/>
    </row>
    <row r="36" spans="1:5" ht="13.5" customHeight="1">
      <c r="A36" s="63" t="s">
        <v>251</v>
      </c>
      <c r="B36" s="27" t="s">
        <v>187</v>
      </c>
      <c r="C36" s="137">
        <v>800</v>
      </c>
      <c r="D36" s="161"/>
    </row>
    <row r="37" spans="1:5" ht="12.75" customHeight="1">
      <c r="A37" s="63" t="s">
        <v>252</v>
      </c>
      <c r="B37" s="27" t="s">
        <v>188</v>
      </c>
      <c r="C37" s="137"/>
      <c r="D37" s="161"/>
    </row>
    <row r="38" spans="1:5" ht="14.25" customHeight="1">
      <c r="A38" s="68" t="s">
        <v>253</v>
      </c>
      <c r="B38" s="29" t="s">
        <v>189</v>
      </c>
      <c r="C38" s="137"/>
      <c r="D38" s="161"/>
    </row>
    <row r="39" spans="1:5" ht="27" customHeight="1">
      <c r="A39" s="69" t="s">
        <v>261</v>
      </c>
      <c r="B39" s="29" t="s">
        <v>190</v>
      </c>
      <c r="C39" s="137"/>
      <c r="D39" s="161"/>
    </row>
    <row r="40" spans="1:5" ht="27.75" customHeight="1">
      <c r="A40" s="69" t="s">
        <v>254</v>
      </c>
      <c r="B40" s="29" t="s">
        <v>191</v>
      </c>
      <c r="C40" s="137"/>
      <c r="D40" s="161">
        <v>2376.9</v>
      </c>
    </row>
    <row r="41" spans="1:5" ht="29.25" customHeight="1">
      <c r="A41" s="66" t="s">
        <v>255</v>
      </c>
      <c r="B41" s="29" t="s">
        <v>192</v>
      </c>
      <c r="C41" s="137"/>
      <c r="D41" s="161"/>
    </row>
    <row r="42" spans="1:5" ht="30" customHeight="1">
      <c r="A42" s="69" t="s">
        <v>256</v>
      </c>
      <c r="B42" s="29" t="s">
        <v>193</v>
      </c>
      <c r="C42" s="137"/>
      <c r="D42" s="161"/>
    </row>
    <row r="43" spans="1:5" ht="30" customHeight="1">
      <c r="A43" s="69" t="s">
        <v>257</v>
      </c>
      <c r="B43" s="27" t="s">
        <v>194</v>
      </c>
      <c r="C43" s="137"/>
      <c r="D43" s="161"/>
    </row>
    <row r="44" spans="1:5" ht="15" customHeight="1">
      <c r="A44" s="70" t="s">
        <v>258</v>
      </c>
      <c r="B44" s="27" t="s">
        <v>195</v>
      </c>
      <c r="C44" s="137">
        <v>200819.9</v>
      </c>
      <c r="D44" s="161">
        <v>270899.5</v>
      </c>
    </row>
    <row r="45" spans="1:5" ht="33.75" customHeight="1">
      <c r="A45" s="71" t="s">
        <v>262</v>
      </c>
      <c r="B45" s="27" t="s">
        <v>46</v>
      </c>
      <c r="C45" s="137">
        <f>паcсив!C3+паcсив!C4+паcсив!C5+паcсив!C6</f>
        <v>14598.5</v>
      </c>
      <c r="D45" s="161">
        <f>паcсив!D3+паcсив!D4+паcсив!D5+паcсив!D6</f>
        <v>4080.7</v>
      </c>
    </row>
    <row r="46" spans="1:5" ht="30" customHeight="1">
      <c r="E46" s="28"/>
    </row>
    <row r="47" spans="1:5" ht="30" customHeight="1"/>
    <row r="51" spans="3:5">
      <c r="E51" s="28"/>
    </row>
    <row r="52" spans="3:5" ht="24" customHeight="1"/>
    <row r="53" spans="3:5" ht="24" customHeight="1"/>
    <row r="54" spans="3:5" ht="15.75">
      <c r="C54" s="31"/>
      <c r="D54" s="32"/>
    </row>
    <row r="55" spans="3:5" ht="15.75">
      <c r="C55" s="31"/>
      <c r="D55" s="32"/>
    </row>
    <row r="56" spans="3:5" ht="15.75">
      <c r="C56" s="31"/>
      <c r="D56" s="32"/>
    </row>
    <row r="57" spans="3:5" ht="15.75">
      <c r="C57" s="31"/>
      <c r="D57" s="32"/>
    </row>
    <row r="58" spans="3:5" ht="15.75">
      <c r="C58" s="31"/>
      <c r="D58" s="32"/>
    </row>
    <row r="59" spans="3:5" ht="15.75">
      <c r="C59" s="31"/>
      <c r="D59" s="32"/>
    </row>
    <row r="60" spans="3:5" ht="15.75">
      <c r="C60" s="31"/>
      <c r="D60" s="32"/>
    </row>
    <row r="61" spans="3:5" ht="15.75">
      <c r="C61" s="31"/>
      <c r="D61" s="32"/>
    </row>
    <row r="62" spans="3:5" ht="15.75">
      <c r="C62" s="31"/>
      <c r="D62" s="32"/>
    </row>
    <row r="63" spans="3:5" ht="15.75">
      <c r="C63" s="31"/>
      <c r="D63" s="32"/>
    </row>
    <row r="64" spans="3:5" ht="15.75">
      <c r="C64" s="31"/>
      <c r="D64" s="32"/>
    </row>
    <row r="65" spans="3:4" ht="15.75">
      <c r="C65" s="31"/>
      <c r="D65" s="32"/>
    </row>
    <row r="66" spans="3:4" ht="15.75">
      <c r="C66" s="31"/>
      <c r="D66" s="32"/>
    </row>
    <row r="67" spans="3:4" ht="15.75">
      <c r="C67" s="31"/>
      <c r="D67" s="32"/>
    </row>
    <row r="68" spans="3:4" ht="15.75">
      <c r="C68" s="31"/>
      <c r="D68" s="32"/>
    </row>
    <row r="69" spans="3:4" ht="15.75">
      <c r="C69" s="31"/>
      <c r="D69" s="32"/>
    </row>
    <row r="70" spans="3:4" ht="15.75">
      <c r="C70" s="31"/>
      <c r="D70" s="32"/>
    </row>
    <row r="71" spans="3:4" ht="15.75">
      <c r="C71" s="31"/>
      <c r="D71" s="32"/>
    </row>
    <row r="72" spans="3:4" ht="15.75">
      <c r="C72" s="31"/>
      <c r="D72" s="32"/>
    </row>
    <row r="73" spans="3:4">
      <c r="C73" s="31"/>
      <c r="D73" s="31"/>
    </row>
    <row r="74" spans="3:4">
      <c r="C74" s="31"/>
      <c r="D74" s="31"/>
    </row>
    <row r="75" spans="3:4">
      <c r="C75" s="31"/>
      <c r="D75" s="31"/>
    </row>
    <row r="76" spans="3:4">
      <c r="C76" s="31"/>
      <c r="D76" s="31"/>
    </row>
    <row r="77" spans="3:4">
      <c r="C77" s="31"/>
      <c r="D77" s="31"/>
    </row>
    <row r="78" spans="3:4">
      <c r="C78" s="31"/>
      <c r="D78" s="31"/>
    </row>
    <row r="79" spans="3:4">
      <c r="C79" s="31"/>
      <c r="D79" s="31"/>
    </row>
    <row r="80" spans="3:4">
      <c r="C80" s="31"/>
      <c r="D80" s="31"/>
    </row>
    <row r="81" spans="3:4">
      <c r="C81" s="31"/>
      <c r="D81" s="31"/>
    </row>
  </sheetData>
  <phoneticPr fontId="4" type="noConversion"/>
  <pageMargins left="0.27559055118110237" right="0.35433070866141736" top="0.23622047244094491" bottom="0.23622047244094491" header="0.35433070866141736" footer="0.35433070866141736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"/>
  <sheetViews>
    <sheetView topLeftCell="A25" zoomScale="75" workbookViewId="0">
      <selection activeCell="D40" sqref="D40"/>
    </sheetView>
  </sheetViews>
  <sheetFormatPr defaultRowHeight="12.75"/>
  <cols>
    <col min="1" max="1" width="62" customWidth="1"/>
    <col min="2" max="2" width="8.5" customWidth="1"/>
    <col min="3" max="3" width="16.6640625" customWidth="1"/>
    <col min="4" max="4" width="16.5" customWidth="1"/>
    <col min="6" max="6" width="9.83203125" bestFit="1" customWidth="1"/>
  </cols>
  <sheetData>
    <row r="1" spans="1:7" ht="25.5">
      <c r="A1" s="25" t="s">
        <v>218</v>
      </c>
      <c r="B1" s="25" t="s">
        <v>219</v>
      </c>
      <c r="C1" s="25" t="s">
        <v>216</v>
      </c>
      <c r="D1" s="25" t="s">
        <v>217</v>
      </c>
    </row>
    <row r="2" spans="1:7">
      <c r="A2" s="33">
        <v>1</v>
      </c>
      <c r="B2" s="33">
        <v>2</v>
      </c>
      <c r="C2" s="33">
        <v>3</v>
      </c>
      <c r="D2" s="33">
        <v>4</v>
      </c>
    </row>
    <row r="3" spans="1:7" ht="12.6" customHeight="1">
      <c r="A3" s="63" t="s">
        <v>265</v>
      </c>
      <c r="B3" s="27" t="s">
        <v>47</v>
      </c>
      <c r="C3" s="137"/>
      <c r="D3" s="161"/>
    </row>
    <row r="4" spans="1:7" ht="15" customHeight="1">
      <c r="A4" s="72" t="s">
        <v>269</v>
      </c>
      <c r="B4" s="27" t="s">
        <v>48</v>
      </c>
      <c r="C4" s="137">
        <v>14598.5</v>
      </c>
      <c r="D4" s="161">
        <v>4080.7</v>
      </c>
    </row>
    <row r="5" spans="1:7" ht="12.6" customHeight="1">
      <c r="A5" s="66" t="s">
        <v>270</v>
      </c>
      <c r="B5" s="27" t="s">
        <v>49</v>
      </c>
      <c r="C5" s="137"/>
      <c r="D5" s="161"/>
    </row>
    <row r="6" spans="1:7" ht="12.6" customHeight="1">
      <c r="A6" s="66" t="s">
        <v>271</v>
      </c>
      <c r="B6" s="27" t="s">
        <v>50</v>
      </c>
      <c r="C6" s="137"/>
      <c r="D6" s="161"/>
    </row>
    <row r="7" spans="1:7" ht="12.6" customHeight="1">
      <c r="A7" s="66" t="s">
        <v>263</v>
      </c>
      <c r="B7" s="27" t="s">
        <v>51</v>
      </c>
      <c r="C7" s="137"/>
      <c r="D7" s="161"/>
    </row>
    <row r="8" spans="1:7" ht="12.6" customHeight="1">
      <c r="A8" s="66" t="s">
        <v>264</v>
      </c>
      <c r="B8" s="27" t="s">
        <v>52</v>
      </c>
      <c r="C8" s="137"/>
      <c r="D8" s="161"/>
    </row>
    <row r="9" spans="1:7" ht="26.1" customHeight="1">
      <c r="A9" s="73" t="s">
        <v>272</v>
      </c>
      <c r="B9" s="27" t="s">
        <v>53</v>
      </c>
      <c r="C9" s="163">
        <f>актив!C26+актив!C31+актив!C32+актив!C33+актив!C45+паcсив!C7+паcсив!C8</f>
        <v>289426.2</v>
      </c>
      <c r="D9" s="163">
        <f>актив!D26+актив!D31+актив!D32+актив!D33+актив!D45+паcсив!D7+паcсив!D8</f>
        <v>282876.30000000005</v>
      </c>
      <c r="G9" s="177"/>
    </row>
    <row r="10" spans="1:7" ht="14.25" customHeight="1">
      <c r="A10" s="73" t="s">
        <v>273</v>
      </c>
      <c r="B10" s="27" t="s">
        <v>54</v>
      </c>
      <c r="C10" s="147">
        <f>актив!C24+паcсив!C9</f>
        <v>5212542.2</v>
      </c>
      <c r="D10" s="163">
        <f>актив!D24+паcсив!D9</f>
        <v>6170275.5</v>
      </c>
    </row>
    <row r="11" spans="1:7" ht="12.95" customHeight="1">
      <c r="A11" s="74" t="s">
        <v>55</v>
      </c>
      <c r="B11" s="84"/>
      <c r="C11" s="148"/>
      <c r="D11" s="148"/>
    </row>
    <row r="12" spans="1:7" ht="12.95" customHeight="1">
      <c r="A12" s="65" t="s">
        <v>266</v>
      </c>
      <c r="B12" s="82"/>
      <c r="C12" s="149"/>
      <c r="D12" s="164"/>
    </row>
    <row r="13" spans="1:7" ht="14.25" customHeight="1">
      <c r="A13" s="63" t="s">
        <v>274</v>
      </c>
      <c r="B13" s="27" t="s">
        <v>56</v>
      </c>
      <c r="C13" s="175">
        <v>4923116</v>
      </c>
      <c r="D13" s="176">
        <v>6000000</v>
      </c>
    </row>
    <row r="14" spans="1:7" ht="15" customHeight="1">
      <c r="A14" s="63" t="s">
        <v>275</v>
      </c>
      <c r="B14" s="27" t="s">
        <v>57</v>
      </c>
      <c r="C14" s="175"/>
      <c r="D14" s="176"/>
      <c r="F14" s="177"/>
    </row>
    <row r="15" spans="1:7" ht="15" customHeight="1">
      <c r="A15" s="63" t="s">
        <v>276</v>
      </c>
      <c r="B15" s="27" t="s">
        <v>58</v>
      </c>
      <c r="C15" s="175">
        <v>119912.2</v>
      </c>
      <c r="D15" s="176">
        <v>100391.4</v>
      </c>
    </row>
    <row r="16" spans="1:7" ht="14.25" customHeight="1">
      <c r="A16" s="75" t="s">
        <v>277</v>
      </c>
      <c r="B16" s="27" t="s">
        <v>59</v>
      </c>
      <c r="C16" s="175"/>
      <c r="D16" s="176"/>
    </row>
    <row r="17" spans="1:6" ht="12.95" customHeight="1">
      <c r="A17" s="63" t="s">
        <v>278</v>
      </c>
      <c r="B17" s="27" t="s">
        <v>60</v>
      </c>
      <c r="C17" s="175">
        <v>5033.3</v>
      </c>
      <c r="D17" s="176">
        <v>8295.4</v>
      </c>
    </row>
    <row r="18" spans="1:6" ht="12.95" customHeight="1">
      <c r="A18" s="63" t="s">
        <v>267</v>
      </c>
      <c r="B18" s="27" t="s">
        <v>61</v>
      </c>
      <c r="C18" s="175"/>
      <c r="D18" s="176"/>
      <c r="F18" s="171"/>
    </row>
    <row r="19" spans="1:6" ht="12.95" customHeight="1">
      <c r="A19" s="63" t="s">
        <v>279</v>
      </c>
      <c r="B19" s="27" t="s">
        <v>62</v>
      </c>
      <c r="C19" s="175">
        <v>-2820</v>
      </c>
      <c r="D19" s="176">
        <v>1676.3</v>
      </c>
    </row>
    <row r="20" spans="1:6" ht="12.95" customHeight="1">
      <c r="A20" s="64" t="s">
        <v>280</v>
      </c>
      <c r="B20" s="81" t="s">
        <v>63</v>
      </c>
      <c r="C20" s="151">
        <f>C13+C14+C15+C16+C17+C18+C19</f>
        <v>5045241.5</v>
      </c>
      <c r="D20" s="166">
        <f>D13+D14+D15+D16+D17+D18+D19</f>
        <v>6110363.1000000006</v>
      </c>
    </row>
    <row r="21" spans="1:6" ht="26.1" customHeight="1">
      <c r="A21" s="65" t="s">
        <v>268</v>
      </c>
      <c r="B21" s="82"/>
      <c r="C21" s="151"/>
      <c r="D21" s="167"/>
    </row>
    <row r="22" spans="1:6" ht="26.1" customHeight="1">
      <c r="A22" s="76" t="s">
        <v>281</v>
      </c>
      <c r="B22" s="27" t="s">
        <v>64</v>
      </c>
      <c r="C22" s="147">
        <f>C26+C26+C27+C28+C29+C30+C31+C32+C33+C34</f>
        <v>90000</v>
      </c>
      <c r="D22" s="163">
        <f>D26+D26+D27+D28+D29+D30+D31+D32+D33+D34</f>
        <v>20000</v>
      </c>
    </row>
    <row r="23" spans="1:6" ht="26.1" customHeight="1">
      <c r="A23" s="77" t="s">
        <v>282</v>
      </c>
      <c r="B23" s="27" t="s">
        <v>66</v>
      </c>
      <c r="C23" s="137"/>
      <c r="D23" s="165"/>
    </row>
    <row r="24" spans="1:6" ht="26.1" customHeight="1">
      <c r="A24" s="77" t="s">
        <v>283</v>
      </c>
      <c r="B24" s="27" t="s">
        <v>67</v>
      </c>
      <c r="C24" s="137"/>
      <c r="D24" s="165"/>
      <c r="E24" s="28"/>
      <c r="F24" s="28"/>
    </row>
    <row r="25" spans="1:6" ht="26.1" customHeight="1">
      <c r="A25" s="77" t="s">
        <v>284</v>
      </c>
      <c r="B25" s="27" t="s">
        <v>68</v>
      </c>
      <c r="C25" s="137"/>
      <c r="D25" s="165"/>
    </row>
    <row r="26" spans="1:6" ht="12.95" customHeight="1">
      <c r="A26" s="77" t="s">
        <v>285</v>
      </c>
      <c r="B26" s="27" t="s">
        <v>69</v>
      </c>
      <c r="C26" s="137"/>
      <c r="D26" s="165"/>
    </row>
    <row r="27" spans="1:6" ht="26.1" customHeight="1">
      <c r="A27" s="77" t="s">
        <v>286</v>
      </c>
      <c r="B27" s="27" t="s">
        <v>70</v>
      </c>
      <c r="C27" s="137"/>
      <c r="D27" s="165"/>
    </row>
    <row r="28" spans="1:6" ht="26.1" customHeight="1">
      <c r="A28" s="77" t="s">
        <v>287</v>
      </c>
      <c r="B28" s="27" t="s">
        <v>71</v>
      </c>
      <c r="C28" s="137"/>
      <c r="D28" s="165"/>
    </row>
    <row r="29" spans="1:6" ht="26.1" customHeight="1">
      <c r="A29" s="77" t="s">
        <v>288</v>
      </c>
      <c r="B29" s="27" t="s">
        <v>72</v>
      </c>
      <c r="C29" s="137"/>
      <c r="D29" s="165"/>
    </row>
    <row r="30" spans="1:6" ht="26.1" customHeight="1">
      <c r="A30" s="77" t="s">
        <v>289</v>
      </c>
      <c r="B30" s="27" t="s">
        <v>73</v>
      </c>
      <c r="C30" s="137"/>
      <c r="D30" s="165"/>
      <c r="E30" s="28"/>
    </row>
    <row r="31" spans="1:6" ht="12.95" customHeight="1">
      <c r="A31" s="77" t="s">
        <v>290</v>
      </c>
      <c r="B31" s="27" t="s">
        <v>74</v>
      </c>
      <c r="C31" s="137"/>
      <c r="D31" s="165"/>
    </row>
    <row r="32" spans="1:6" ht="12.95" customHeight="1">
      <c r="A32" s="78" t="s">
        <v>291</v>
      </c>
      <c r="B32" s="27" t="s">
        <v>75</v>
      </c>
      <c r="C32" s="137">
        <v>90000</v>
      </c>
      <c r="D32" s="165">
        <v>20000</v>
      </c>
    </row>
    <row r="33" spans="1:7" ht="12.95" customHeight="1">
      <c r="A33" s="78" t="s">
        <v>292</v>
      </c>
      <c r="B33" s="27" t="s">
        <v>76</v>
      </c>
      <c r="C33" s="137"/>
      <c r="D33" s="165"/>
    </row>
    <row r="34" spans="1:7" ht="12.95" customHeight="1">
      <c r="A34" s="79" t="s">
        <v>293</v>
      </c>
      <c r="B34" s="27" t="s">
        <v>77</v>
      </c>
      <c r="C34" s="137"/>
      <c r="D34" s="165"/>
    </row>
    <row r="35" spans="1:7" ht="26.1" customHeight="1">
      <c r="A35" s="71" t="s">
        <v>294</v>
      </c>
      <c r="B35" s="27" t="s">
        <v>78</v>
      </c>
      <c r="C35" s="147">
        <f>C38+C39+C40+C41+C42+C43+C44+'паcсив '!C3+'паcсив '!C4+'паcсив '!C5+'паcсив '!C6+'паcсив '!C7+'паcсив '!C8+'паcсив '!C9+'паcсив '!C10+'паcсив '!C11</f>
        <v>77300.7</v>
      </c>
      <c r="D35" s="163">
        <f>D38+D39+D40+D41+D42+D43+D44+'паcсив '!D3+'паcсив '!D4+'паcсив '!D5+'паcсив '!D6+'паcсив '!D7+'паcсив '!D8+'паcсив '!D9+'паcсив '!D10+'паcсив '!D11</f>
        <v>39912.400000000001</v>
      </c>
    </row>
    <row r="36" spans="1:7" ht="26.1" customHeight="1">
      <c r="A36" s="63" t="s">
        <v>295</v>
      </c>
      <c r="B36" s="27" t="s">
        <v>79</v>
      </c>
      <c r="C36" s="137"/>
      <c r="D36" s="165"/>
      <c r="F36" s="174"/>
      <c r="G36" s="171"/>
    </row>
    <row r="37" spans="1:7" ht="26.1" customHeight="1">
      <c r="A37" s="63" t="s">
        <v>296</v>
      </c>
      <c r="B37" s="27" t="s">
        <v>80</v>
      </c>
      <c r="C37" s="137"/>
      <c r="D37" s="165"/>
    </row>
    <row r="38" spans="1:7" ht="26.1" customHeight="1">
      <c r="A38" s="80" t="s">
        <v>297</v>
      </c>
      <c r="B38" s="83" t="s">
        <v>81</v>
      </c>
      <c r="C38" s="137"/>
      <c r="D38" s="165"/>
    </row>
    <row r="39" spans="1:7" ht="17.25" customHeight="1">
      <c r="A39" s="80" t="s">
        <v>298</v>
      </c>
      <c r="B39" s="83" t="s">
        <v>82</v>
      </c>
      <c r="C39" s="137">
        <v>1002.4</v>
      </c>
      <c r="D39" s="165">
        <v>5330</v>
      </c>
      <c r="E39" s="28"/>
    </row>
    <row r="40" spans="1:7" ht="15" customHeight="1">
      <c r="A40" s="80" t="s">
        <v>299</v>
      </c>
      <c r="B40" s="83" t="s">
        <v>83</v>
      </c>
      <c r="C40" s="137">
        <v>1100</v>
      </c>
      <c r="D40" s="165">
        <v>4120</v>
      </c>
    </row>
    <row r="41" spans="1:7" ht="12.6" customHeight="1">
      <c r="A41" s="80" t="s">
        <v>300</v>
      </c>
      <c r="B41" s="83" t="s">
        <v>84</v>
      </c>
      <c r="C41" s="137"/>
      <c r="D41" s="165"/>
    </row>
    <row r="42" spans="1:7" ht="27" customHeight="1">
      <c r="A42" s="80" t="s">
        <v>301</v>
      </c>
      <c r="B42" s="83" t="s">
        <v>85</v>
      </c>
      <c r="C42" s="137"/>
      <c r="D42" s="165"/>
    </row>
    <row r="43" spans="1:7" ht="12.6" customHeight="1">
      <c r="A43" s="66" t="s">
        <v>302</v>
      </c>
      <c r="B43" s="85" t="s">
        <v>86</v>
      </c>
      <c r="C43" s="137"/>
      <c r="D43" s="150"/>
    </row>
    <row r="44" spans="1:7" ht="12.6" customHeight="1">
      <c r="A44" s="66" t="s">
        <v>303</v>
      </c>
      <c r="B44" s="85" t="s">
        <v>87</v>
      </c>
      <c r="C44" s="137"/>
      <c r="D44" s="150"/>
    </row>
    <row r="45" spans="1:7" ht="27.95" customHeight="1"/>
    <row r="46" spans="1:7" ht="27.95" customHeight="1"/>
    <row r="47" spans="1:7" ht="27.95" customHeight="1"/>
    <row r="48" spans="1:7" ht="27.95" customHeight="1"/>
    <row r="49" spans="1:1" ht="27.95" customHeight="1"/>
    <row r="50" spans="1:1" ht="27.95" customHeight="1"/>
    <row r="51" spans="1:1" ht="27.95" customHeight="1"/>
    <row r="52" spans="1:1" ht="27.95" customHeight="1"/>
    <row r="53" spans="1:1" ht="27.95" customHeight="1"/>
    <row r="54" spans="1:1" ht="27.95" customHeight="1"/>
    <row r="55" spans="1:1" ht="27.95" customHeight="1"/>
    <row r="56" spans="1:1" ht="27.95" customHeight="1"/>
    <row r="57" spans="1:1" ht="27.95" customHeight="1"/>
    <row r="58" spans="1:1" ht="27.95" customHeight="1"/>
    <row r="59" spans="1:1" ht="27.95" customHeight="1"/>
    <row r="63" spans="1:1" ht="6" customHeight="1"/>
    <row r="64" spans="1:1">
      <c r="A64" s="35"/>
    </row>
    <row r="68" ht="27.75" customHeight="1"/>
  </sheetData>
  <phoneticPr fontId="4" type="noConversion"/>
  <pageMargins left="0.53" right="0.23622047244094491" top="0.47" bottom="0.43" header="0.51181102362204722" footer="0.3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9"/>
  <sheetViews>
    <sheetView zoomScale="75" workbookViewId="0">
      <selection activeCell="D11" sqref="D11"/>
    </sheetView>
  </sheetViews>
  <sheetFormatPr defaultRowHeight="12.75"/>
  <cols>
    <col min="1" max="1" width="58.5" customWidth="1"/>
    <col min="2" max="2" width="8.1640625" customWidth="1"/>
    <col min="3" max="3" width="19" customWidth="1"/>
    <col min="4" max="4" width="19.83203125" customWidth="1"/>
  </cols>
  <sheetData>
    <row r="1" spans="1:4" ht="25.5">
      <c r="A1" s="25" t="s">
        <v>218</v>
      </c>
      <c r="B1" s="25" t="s">
        <v>219</v>
      </c>
      <c r="C1" s="25" t="s">
        <v>216</v>
      </c>
      <c r="D1" s="25" t="s">
        <v>217</v>
      </c>
    </row>
    <row r="2" spans="1:4">
      <c r="A2" s="33">
        <v>1</v>
      </c>
      <c r="B2" s="33">
        <v>2</v>
      </c>
      <c r="C2" s="33">
        <v>3</v>
      </c>
      <c r="D2" s="33">
        <v>4</v>
      </c>
    </row>
    <row r="3" spans="1:4" ht="15.75">
      <c r="A3" s="66" t="s">
        <v>307</v>
      </c>
      <c r="B3" s="85" t="s">
        <v>88</v>
      </c>
      <c r="C3" s="137">
        <v>2331.9</v>
      </c>
      <c r="D3" s="165">
        <v>1330.6</v>
      </c>
    </row>
    <row r="4" spans="1:4" ht="15.75">
      <c r="A4" s="66" t="s">
        <v>308</v>
      </c>
      <c r="B4" s="85" t="s">
        <v>89</v>
      </c>
      <c r="C4" s="137">
        <v>2936.7</v>
      </c>
      <c r="D4" s="165">
        <v>3653.9</v>
      </c>
    </row>
    <row r="5" spans="1:4" ht="27">
      <c r="A5" s="66" t="s">
        <v>309</v>
      </c>
      <c r="B5" s="85" t="s">
        <v>90</v>
      </c>
      <c r="C5" s="137">
        <v>983.5</v>
      </c>
      <c r="D5" s="165">
        <v>1292.8</v>
      </c>
    </row>
    <row r="6" spans="1:4" ht="15.75">
      <c r="A6" s="66" t="s">
        <v>310</v>
      </c>
      <c r="B6" s="85" t="s">
        <v>91</v>
      </c>
      <c r="C6" s="137"/>
      <c r="D6" s="165"/>
    </row>
    <row r="7" spans="1:4" ht="15.75">
      <c r="A7" s="66" t="s">
        <v>311</v>
      </c>
      <c r="B7" s="85" t="s">
        <v>92</v>
      </c>
      <c r="C7" s="137">
        <v>5679.9</v>
      </c>
      <c r="D7" s="165">
        <v>21418.3</v>
      </c>
    </row>
    <row r="8" spans="1:4" ht="15.75">
      <c r="A8" s="66" t="s">
        <v>304</v>
      </c>
      <c r="B8" s="85" t="s">
        <v>93</v>
      </c>
      <c r="C8" s="137">
        <v>62000</v>
      </c>
      <c r="D8" s="165"/>
    </row>
    <row r="9" spans="1:4" ht="15.75">
      <c r="A9" s="66" t="s">
        <v>305</v>
      </c>
      <c r="B9" s="85" t="s">
        <v>94</v>
      </c>
      <c r="C9" s="137"/>
      <c r="D9" s="165"/>
    </row>
    <row r="10" spans="1:4" ht="15.75">
      <c r="A10" s="66" t="s">
        <v>306</v>
      </c>
      <c r="B10" s="85" t="s">
        <v>95</v>
      </c>
      <c r="C10" s="137"/>
      <c r="D10" s="165"/>
    </row>
    <row r="11" spans="1:4" ht="27">
      <c r="A11" s="66" t="s">
        <v>312</v>
      </c>
      <c r="B11" s="85" t="s">
        <v>96</v>
      </c>
      <c r="C11" s="137">
        <v>1266.3</v>
      </c>
      <c r="D11" s="165">
        <v>2766.8</v>
      </c>
    </row>
    <row r="12" spans="1:4" ht="15.75">
      <c r="A12" s="73" t="s">
        <v>313</v>
      </c>
      <c r="B12" s="85" t="s">
        <v>97</v>
      </c>
      <c r="C12" s="147">
        <f>паcсив!C35+паcсив!C22</f>
        <v>167300.70000000001</v>
      </c>
      <c r="D12" s="147">
        <f>паcсив!D35+паcсив!D22</f>
        <v>59912.4</v>
      </c>
    </row>
    <row r="13" spans="1:4" ht="15.75">
      <c r="A13" s="73" t="s">
        <v>314</v>
      </c>
      <c r="B13" s="85" t="s">
        <v>98</v>
      </c>
      <c r="C13" s="147">
        <f>C12+паcсив!C20</f>
        <v>5212542.2</v>
      </c>
      <c r="D13" s="147">
        <f>D12+паcсив!D20</f>
        <v>6170275.5000000009</v>
      </c>
    </row>
    <row r="14" spans="1:4" ht="15.75">
      <c r="A14" s="86"/>
      <c r="B14" s="87"/>
      <c r="C14" s="153"/>
      <c r="D14" s="153"/>
    </row>
    <row r="15" spans="1:4" ht="15.75">
      <c r="A15" s="86"/>
      <c r="B15" s="87"/>
      <c r="C15" s="88"/>
      <c r="D15" s="88"/>
    </row>
    <row r="16" spans="1:4" ht="43.5" customHeight="1">
      <c r="A16" s="199" t="s">
        <v>315</v>
      </c>
      <c r="B16" s="199"/>
      <c r="C16" s="199"/>
      <c r="D16" s="199"/>
    </row>
    <row r="17" spans="1:4" ht="15.75">
      <c r="A17" s="86"/>
      <c r="B17" s="87"/>
      <c r="C17" s="88"/>
      <c r="D17" s="88"/>
    </row>
    <row r="18" spans="1:4" ht="25.5">
      <c r="A18" s="25" t="s">
        <v>218</v>
      </c>
      <c r="B18" s="25" t="s">
        <v>219</v>
      </c>
      <c r="C18" s="25" t="s">
        <v>216</v>
      </c>
      <c r="D18" s="25" t="s">
        <v>217</v>
      </c>
    </row>
    <row r="19" spans="1:4">
      <c r="A19" s="33">
        <v>1</v>
      </c>
      <c r="B19" s="33">
        <v>2</v>
      </c>
      <c r="C19" s="33">
        <v>3</v>
      </c>
      <c r="D19" s="33">
        <v>4</v>
      </c>
    </row>
    <row r="20" spans="1:4" ht="27">
      <c r="A20" s="89" t="s">
        <v>317</v>
      </c>
      <c r="B20" s="90"/>
      <c r="C20" s="91"/>
      <c r="D20" s="91"/>
    </row>
    <row r="21" spans="1:4" ht="27">
      <c r="A21" s="89" t="s">
        <v>318</v>
      </c>
      <c r="B21" s="90"/>
      <c r="C21" s="91"/>
      <c r="D21" s="91"/>
    </row>
    <row r="22" spans="1:4" ht="15.75">
      <c r="A22" s="89" t="s">
        <v>319</v>
      </c>
      <c r="B22" s="90"/>
      <c r="C22" s="91"/>
      <c r="D22" s="91"/>
    </row>
    <row r="23" spans="1:4" ht="15.75">
      <c r="A23" s="89" t="s">
        <v>320</v>
      </c>
      <c r="B23" s="90"/>
      <c r="C23" s="91"/>
      <c r="D23" s="91"/>
    </row>
    <row r="24" spans="1:4" ht="27">
      <c r="A24" s="89" t="s">
        <v>321</v>
      </c>
      <c r="B24" s="90"/>
      <c r="C24" s="91"/>
      <c r="D24" s="91"/>
    </row>
    <row r="25" spans="1:4" ht="14.1" customHeight="1">
      <c r="A25" s="89" t="s">
        <v>322</v>
      </c>
      <c r="B25" s="90"/>
      <c r="C25" s="91"/>
      <c r="D25" s="91"/>
    </row>
    <row r="26" spans="1:4" ht="27">
      <c r="A26" s="89" t="s">
        <v>323</v>
      </c>
      <c r="B26" s="90"/>
      <c r="C26" s="91"/>
      <c r="D26" s="91"/>
    </row>
    <row r="27" spans="1:4" ht="12.95" customHeight="1">
      <c r="A27" s="89" t="s">
        <v>324</v>
      </c>
      <c r="B27" s="90"/>
      <c r="C27" s="91"/>
      <c r="D27" s="91"/>
    </row>
    <row r="28" spans="1:4" ht="12.95" customHeight="1">
      <c r="A28" s="89" t="s">
        <v>325</v>
      </c>
      <c r="B28" s="90"/>
      <c r="C28" s="91"/>
      <c r="D28" s="91"/>
    </row>
    <row r="29" spans="1:4" ht="26.1" customHeight="1">
      <c r="A29" s="89" t="s">
        <v>326</v>
      </c>
      <c r="B29" s="85"/>
      <c r="C29" s="30"/>
      <c r="D29" s="30"/>
    </row>
    <row r="30" spans="1:4" ht="12.95" customHeight="1">
      <c r="A30" s="89" t="s">
        <v>327</v>
      </c>
      <c r="B30" s="90"/>
      <c r="C30" s="91"/>
      <c r="D30" s="91"/>
    </row>
    <row r="31" spans="1:4" ht="26.1" customHeight="1">
      <c r="A31" s="89" t="s">
        <v>328</v>
      </c>
      <c r="B31" s="90"/>
      <c r="C31" s="91"/>
      <c r="D31" s="91"/>
    </row>
    <row r="32" spans="1:4" ht="12.95" customHeight="1">
      <c r="A32" s="89" t="s">
        <v>329</v>
      </c>
      <c r="B32" s="90"/>
      <c r="C32" s="91"/>
      <c r="D32" s="91"/>
    </row>
    <row r="33" spans="1:4" ht="12.95" customHeight="1">
      <c r="A33" s="89" t="s">
        <v>330</v>
      </c>
      <c r="B33" s="90"/>
      <c r="C33" s="91"/>
      <c r="D33" s="91"/>
    </row>
    <row r="34" spans="1:4" ht="15.75">
      <c r="A34" s="86"/>
      <c r="B34" s="87"/>
      <c r="C34" s="88"/>
      <c r="D34" s="88"/>
    </row>
    <row r="35" spans="1:4">
      <c r="A35" s="200" t="s">
        <v>99</v>
      </c>
      <c r="B35" s="200"/>
      <c r="C35" s="200"/>
      <c r="D35" s="200"/>
    </row>
    <row r="36" spans="1:4">
      <c r="A36" s="201" t="s">
        <v>121</v>
      </c>
      <c r="B36" s="201"/>
      <c r="C36" s="201"/>
      <c r="D36" s="201"/>
    </row>
    <row r="38" spans="1:4">
      <c r="A38" s="202" t="s">
        <v>100</v>
      </c>
      <c r="B38" s="202"/>
      <c r="C38" s="202"/>
      <c r="D38" s="202"/>
    </row>
    <row r="39" spans="1:4">
      <c r="A39" s="198" t="s">
        <v>120</v>
      </c>
      <c r="B39" s="198"/>
      <c r="C39" s="198"/>
      <c r="D39" s="198"/>
    </row>
  </sheetData>
  <mergeCells count="5">
    <mergeCell ref="A39:D39"/>
    <mergeCell ref="A16:D16"/>
    <mergeCell ref="A35:D35"/>
    <mergeCell ref="A36:D36"/>
    <mergeCell ref="A38:D38"/>
  </mergeCells>
  <phoneticPr fontId="4" type="noConversion"/>
  <pageMargins left="0.49" right="0.36" top="0.45" bottom="0.43" header="0.3" footer="0.47"/>
  <pageSetup paperSize="9" orientation="portrait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zoomScale="75" workbookViewId="0">
      <selection activeCell="F33" sqref="F33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" customWidth="1"/>
    <col min="8" max="8" width="10.33203125" customWidth="1"/>
    <col min="10" max="10" width="3.1640625" customWidth="1"/>
    <col min="11" max="11" width="18.83203125" customWidth="1"/>
  </cols>
  <sheetData>
    <row r="1" spans="1:11" ht="51.75" customHeight="1">
      <c r="A1" s="1"/>
      <c r="B1" s="1"/>
      <c r="C1" s="1"/>
      <c r="D1" s="1"/>
      <c r="E1" s="1"/>
      <c r="F1" s="178" t="s">
        <v>332</v>
      </c>
      <c r="G1" s="179"/>
      <c r="H1" s="179"/>
      <c r="I1" s="179"/>
      <c r="J1" s="179"/>
      <c r="K1" s="179"/>
    </row>
    <row r="2" spans="1:11" ht="4.5" customHeight="1">
      <c r="A2" s="1"/>
      <c r="B2" s="1"/>
      <c r="C2" s="1"/>
      <c r="D2" s="1"/>
      <c r="E2" s="1"/>
      <c r="F2" s="3"/>
      <c r="G2" s="6"/>
      <c r="H2" s="6"/>
      <c r="I2" s="6"/>
      <c r="J2" s="6"/>
      <c r="K2" s="6"/>
    </row>
    <row r="3" spans="1:11" ht="50.25" customHeight="1">
      <c r="A3" s="1"/>
      <c r="B3" s="1"/>
      <c r="C3" s="1"/>
      <c r="D3" s="1"/>
      <c r="E3" s="1"/>
      <c r="G3" s="178" t="s">
        <v>333</v>
      </c>
      <c r="H3" s="179"/>
      <c r="I3" s="179"/>
      <c r="J3" s="179"/>
      <c r="K3" s="179"/>
    </row>
    <row r="4" spans="1:11" ht="15.75">
      <c r="A4" s="1"/>
      <c r="B4" s="1"/>
      <c r="C4" s="1"/>
      <c r="D4" s="1"/>
      <c r="E4" s="1"/>
      <c r="F4" s="3"/>
      <c r="G4" s="6"/>
      <c r="H4" s="6"/>
      <c r="I4" s="6"/>
      <c r="J4" s="6"/>
      <c r="K4" s="6"/>
    </row>
    <row r="5" spans="1:11" ht="15" customHeight="1">
      <c r="A5" s="1"/>
      <c r="B5" s="1"/>
      <c r="C5" s="1"/>
      <c r="D5" s="1"/>
      <c r="E5" s="1"/>
      <c r="F5" s="1"/>
      <c r="G5" s="1"/>
      <c r="H5" s="3"/>
      <c r="I5" s="3"/>
      <c r="J5" s="3"/>
      <c r="K5" s="3"/>
    </row>
    <row r="6" spans="1:11" ht="19.5" customHeight="1">
      <c r="A6" s="1"/>
      <c r="B6" s="215" t="s">
        <v>334</v>
      </c>
      <c r="C6" s="215"/>
      <c r="D6" s="215"/>
      <c r="E6" s="215"/>
      <c r="F6" s="215"/>
      <c r="G6" s="215"/>
      <c r="H6" s="215"/>
      <c r="I6" s="215"/>
      <c r="J6" s="215"/>
      <c r="K6" s="215"/>
    </row>
    <row r="7" spans="1:11" ht="5.25" customHeight="1">
      <c r="A7" s="1"/>
      <c r="B7" s="1"/>
      <c r="C7" s="7"/>
      <c r="D7" s="7"/>
      <c r="E7" s="7"/>
      <c r="F7" s="7"/>
      <c r="G7" s="7"/>
      <c r="H7" s="7"/>
      <c r="I7" s="7"/>
      <c r="J7" s="1"/>
      <c r="K7" s="1"/>
    </row>
    <row r="8" spans="1:11" ht="15.75">
      <c r="A8" s="1"/>
      <c r="B8" s="1"/>
      <c r="C8" s="214" t="s">
        <v>335</v>
      </c>
      <c r="D8" s="214"/>
      <c r="E8" s="214"/>
      <c r="F8" s="214"/>
      <c r="G8" s="214"/>
      <c r="H8" s="214"/>
      <c r="I8" s="214"/>
      <c r="J8" s="1"/>
      <c r="K8" s="1"/>
    </row>
    <row r="9" spans="1:11" ht="4.5" customHeight="1">
      <c r="A9" s="1"/>
      <c r="B9" s="1"/>
      <c r="C9" s="36"/>
      <c r="D9" s="36"/>
      <c r="E9" s="36"/>
      <c r="F9" s="36"/>
      <c r="G9" s="36"/>
      <c r="H9" s="36"/>
      <c r="I9" s="36"/>
      <c r="J9" s="1"/>
      <c r="K9" s="1"/>
    </row>
    <row r="10" spans="1:11" ht="31.5" customHeight="1">
      <c r="A10" s="1"/>
      <c r="C10" s="3"/>
      <c r="D10" s="213" t="s">
        <v>107</v>
      </c>
      <c r="E10" s="213"/>
      <c r="F10" s="213"/>
      <c r="G10" s="213"/>
      <c r="H10" s="213"/>
      <c r="I10" s="3"/>
      <c r="J10" s="3"/>
      <c r="K10" s="3"/>
    </row>
    <row r="11" spans="1:11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C12" s="8"/>
      <c r="D12" s="8"/>
      <c r="E12" s="9"/>
      <c r="F12" s="9"/>
      <c r="G12" s="9"/>
      <c r="K12" s="184" t="s">
        <v>137</v>
      </c>
    </row>
    <row r="13" spans="1:11" ht="15.75">
      <c r="A13" s="1"/>
      <c r="C13" s="9"/>
      <c r="K13" s="185"/>
    </row>
    <row r="14" spans="1:11" ht="15.75">
      <c r="A14" s="1"/>
      <c r="B14" s="9"/>
      <c r="C14" s="37"/>
      <c r="D14" s="1"/>
      <c r="E14" s="9"/>
      <c r="F14" s="9"/>
      <c r="G14" s="9"/>
      <c r="H14" s="216" t="s">
        <v>355</v>
      </c>
      <c r="I14" s="217"/>
      <c r="J14" s="218"/>
      <c r="K14" s="196" t="s">
        <v>336</v>
      </c>
    </row>
    <row r="15" spans="1:11" ht="15.75">
      <c r="A15" s="1"/>
      <c r="E15" s="8"/>
      <c r="F15" s="8"/>
      <c r="G15" s="8"/>
      <c r="H15" s="198" t="s">
        <v>356</v>
      </c>
      <c r="I15" s="198"/>
      <c r="J15" s="212"/>
      <c r="K15" s="197"/>
    </row>
    <row r="16" spans="1:11" ht="7.5" customHeight="1">
      <c r="A16" s="1"/>
      <c r="G16" s="9"/>
      <c r="H16" s="93"/>
      <c r="I16" s="93"/>
      <c r="J16" s="94"/>
      <c r="K16" s="2"/>
    </row>
    <row r="17" spans="1:11" ht="15.75">
      <c r="A17" s="1"/>
      <c r="B17" s="183" t="s">
        <v>139</v>
      </c>
      <c r="C17" s="183"/>
      <c r="D17" s="186" t="s">
        <v>116</v>
      </c>
      <c r="E17" s="186"/>
      <c r="F17" s="186"/>
      <c r="G17" s="12"/>
      <c r="H17" s="211" t="s">
        <v>357</v>
      </c>
      <c r="I17" s="211"/>
      <c r="J17" s="95"/>
      <c r="K17" s="196" t="s">
        <v>119</v>
      </c>
    </row>
    <row r="18" spans="1:11" ht="15.75">
      <c r="A18" s="1"/>
      <c r="B18" t="s">
        <v>117</v>
      </c>
      <c r="D18" s="1"/>
      <c r="E18" s="1"/>
      <c r="G18" s="9"/>
      <c r="H18" s="210" t="s">
        <v>358</v>
      </c>
      <c r="I18" s="210"/>
      <c r="J18" s="94"/>
      <c r="K18" s="197"/>
    </row>
    <row r="19" spans="1:11" ht="7.5" customHeight="1">
      <c r="A19" s="1"/>
      <c r="B19" s="9"/>
      <c r="C19" s="9"/>
      <c r="D19" s="9"/>
      <c r="E19" s="9"/>
      <c r="F19" s="9"/>
      <c r="G19" s="9"/>
      <c r="H19" s="93"/>
      <c r="I19" s="93"/>
      <c r="J19" s="96"/>
      <c r="K19" s="2"/>
    </row>
    <row r="20" spans="1:11" ht="15.75">
      <c r="A20" s="1"/>
      <c r="B20" s="191" t="s">
        <v>141</v>
      </c>
      <c r="C20" s="191"/>
      <c r="D20" s="191"/>
      <c r="E20" s="191"/>
      <c r="F20" s="191"/>
      <c r="G20" s="9"/>
      <c r="H20" s="206" t="s">
        <v>337</v>
      </c>
      <c r="I20" s="207"/>
      <c r="J20" s="96"/>
      <c r="K20" s="181">
        <v>71211</v>
      </c>
    </row>
    <row r="21" spans="1:11" ht="15.75">
      <c r="A21" s="1"/>
      <c r="B21" s="9" t="s">
        <v>360</v>
      </c>
      <c r="C21" s="9"/>
      <c r="D21" s="9"/>
      <c r="E21" s="9"/>
      <c r="F21" s="9"/>
      <c r="G21" s="9"/>
      <c r="H21" s="206" t="s">
        <v>338</v>
      </c>
      <c r="I21" s="207"/>
      <c r="J21" s="96"/>
      <c r="K21" s="182"/>
    </row>
    <row r="22" spans="1:11" ht="7.5" customHeight="1">
      <c r="A22" s="1"/>
      <c r="F22" s="9"/>
      <c r="G22" s="9"/>
      <c r="H22" s="9"/>
      <c r="I22" s="9"/>
      <c r="J22" s="18"/>
      <c r="K22" s="51"/>
    </row>
    <row r="23" spans="1:11" ht="15.75">
      <c r="A23" s="1"/>
      <c r="B23" s="9" t="s">
        <v>143</v>
      </c>
      <c r="C23" s="9"/>
      <c r="D23" s="9"/>
      <c r="E23" s="9"/>
      <c r="F23" s="9"/>
      <c r="G23" s="9"/>
      <c r="H23" s="206" t="s">
        <v>339</v>
      </c>
      <c r="I23" s="207"/>
      <c r="J23" s="18"/>
      <c r="K23" s="181">
        <v>1150</v>
      </c>
    </row>
    <row r="24" spans="1:11" ht="15.75">
      <c r="A24" s="1"/>
      <c r="B24" s="9" t="s">
        <v>359</v>
      </c>
      <c r="C24" s="9"/>
      <c r="D24" s="9"/>
      <c r="E24" s="9"/>
      <c r="F24" s="9"/>
      <c r="G24" s="9"/>
      <c r="H24" s="206" t="s">
        <v>340</v>
      </c>
      <c r="I24" s="207"/>
      <c r="J24" s="18"/>
      <c r="K24" s="182"/>
    </row>
    <row r="25" spans="1:11" ht="7.5" customHeight="1">
      <c r="A25" s="1"/>
      <c r="C25" s="9"/>
      <c r="D25" s="9"/>
      <c r="E25" s="9"/>
      <c r="F25" s="9"/>
      <c r="G25" s="9"/>
      <c r="H25" s="93"/>
      <c r="I25" s="93"/>
      <c r="J25" s="18"/>
      <c r="K25" s="51"/>
    </row>
    <row r="26" spans="1:11" ht="15.75">
      <c r="A26" s="1"/>
      <c r="B26" s="9" t="s">
        <v>144</v>
      </c>
      <c r="C26" s="9"/>
      <c r="D26" s="9"/>
      <c r="E26" s="9"/>
      <c r="F26" s="9"/>
      <c r="G26" s="9"/>
      <c r="H26" s="206" t="s">
        <v>341</v>
      </c>
      <c r="I26" s="207"/>
      <c r="J26" s="18"/>
      <c r="K26" s="181">
        <v>144</v>
      </c>
    </row>
    <row r="27" spans="1:11" ht="15.75">
      <c r="A27" s="1"/>
      <c r="B27" s="19" t="s">
        <v>361</v>
      </c>
      <c r="C27" s="9"/>
      <c r="D27" s="9"/>
      <c r="E27" s="9"/>
      <c r="F27" s="9"/>
      <c r="G27" s="9"/>
      <c r="H27" s="206" t="s">
        <v>342</v>
      </c>
      <c r="I27" s="207"/>
      <c r="J27" s="18"/>
      <c r="K27" s="182"/>
    </row>
    <row r="28" spans="1:11" ht="7.5" customHeight="1">
      <c r="A28" s="1"/>
      <c r="B28" s="9"/>
      <c r="C28" s="9"/>
      <c r="D28" s="9"/>
      <c r="E28" s="9"/>
      <c r="F28" s="9"/>
      <c r="G28" s="9"/>
      <c r="H28" s="92"/>
      <c r="I28" s="92"/>
      <c r="K28" s="2"/>
    </row>
    <row r="29" spans="1:11" ht="15.75">
      <c r="A29" s="1"/>
      <c r="B29" s="9" t="s">
        <v>146</v>
      </c>
      <c r="C29" s="9"/>
      <c r="D29" s="9"/>
      <c r="E29" s="9"/>
      <c r="F29" s="9"/>
      <c r="G29" s="9"/>
      <c r="H29" s="208" t="s">
        <v>343</v>
      </c>
      <c r="I29" s="209"/>
      <c r="J29" s="21"/>
      <c r="K29" s="196"/>
    </row>
    <row r="30" spans="1:11" ht="15.75">
      <c r="A30" s="1"/>
      <c r="B30" s="9" t="s">
        <v>362</v>
      </c>
      <c r="C30" s="9"/>
      <c r="D30" s="9"/>
      <c r="E30" s="9"/>
      <c r="F30" s="9"/>
      <c r="G30" s="9"/>
      <c r="H30" s="208" t="s">
        <v>344</v>
      </c>
      <c r="I30" s="209"/>
      <c r="J30" s="21"/>
      <c r="K30" s="197"/>
    </row>
    <row r="31" spans="1:11" ht="7.5" customHeight="1">
      <c r="A31" s="1"/>
      <c r="B31" s="9"/>
      <c r="C31" s="9"/>
      <c r="D31" s="9"/>
      <c r="E31" s="9"/>
      <c r="F31" s="9"/>
      <c r="G31" s="9"/>
      <c r="H31" s="92"/>
      <c r="I31" s="92"/>
      <c r="K31" s="2"/>
    </row>
    <row r="32" spans="1:11" ht="15.75">
      <c r="A32" s="1"/>
      <c r="B32" s="1" t="s">
        <v>148</v>
      </c>
      <c r="C32" s="1"/>
      <c r="D32" s="1"/>
      <c r="E32" s="1"/>
      <c r="F32" s="1"/>
      <c r="G32" s="1"/>
      <c r="H32" s="208" t="s">
        <v>345</v>
      </c>
      <c r="I32" s="209"/>
      <c r="K32" s="181">
        <v>302245358</v>
      </c>
    </row>
    <row r="33" spans="1:11" ht="15.75">
      <c r="A33" s="1"/>
      <c r="B33" s="1" t="s">
        <v>150</v>
      </c>
      <c r="C33" s="1"/>
      <c r="D33" s="1"/>
      <c r="E33" s="1"/>
      <c r="F33" s="1"/>
      <c r="G33" s="1"/>
      <c r="H33" s="208" t="s">
        <v>346</v>
      </c>
      <c r="I33" s="209"/>
      <c r="K33" s="182"/>
    </row>
    <row r="34" spans="1:11" ht="7.5" customHeight="1">
      <c r="A34" s="1"/>
      <c r="B34" s="1"/>
      <c r="C34" s="1"/>
      <c r="D34" s="1"/>
      <c r="E34" s="1"/>
      <c r="F34" s="1"/>
      <c r="G34" s="1"/>
      <c r="H34" s="92"/>
      <c r="I34" s="92"/>
      <c r="K34" s="2"/>
    </row>
    <row r="35" spans="1:11" ht="15.75">
      <c r="A35" s="1"/>
      <c r="B35" s="1" t="s">
        <v>151</v>
      </c>
      <c r="C35" s="1"/>
      <c r="D35" s="1"/>
      <c r="E35" s="1"/>
      <c r="F35" s="1"/>
      <c r="G35" s="1"/>
      <c r="H35" s="203" t="s">
        <v>347</v>
      </c>
      <c r="I35" s="204"/>
      <c r="J35" s="1"/>
      <c r="K35" s="181">
        <v>1730215501</v>
      </c>
    </row>
    <row r="36" spans="1:11" ht="15.75">
      <c r="A36" s="1"/>
      <c r="B36" s="1" t="s">
        <v>152</v>
      </c>
      <c r="G36" s="1"/>
      <c r="H36" s="203" t="s">
        <v>348</v>
      </c>
      <c r="I36" s="204"/>
      <c r="J36" s="1"/>
      <c r="K36" s="182"/>
    </row>
    <row r="37" spans="1:11" ht="7.5" customHeight="1">
      <c r="A37" s="1"/>
      <c r="G37" s="1"/>
      <c r="H37" s="94"/>
      <c r="I37" s="94"/>
      <c r="J37" s="1"/>
      <c r="K37" s="1"/>
    </row>
    <row r="38" spans="1:11" ht="15.75">
      <c r="B38" s="9" t="s">
        <v>153</v>
      </c>
      <c r="C38" s="1"/>
      <c r="D38" s="1"/>
      <c r="E38" s="1"/>
      <c r="F38" s="1"/>
      <c r="H38" s="206" t="s">
        <v>349</v>
      </c>
      <c r="I38" s="207"/>
      <c r="K38" s="194"/>
    </row>
    <row r="39" spans="1:11" ht="15.75">
      <c r="B39" s="1" t="s">
        <v>118</v>
      </c>
      <c r="H39" s="203" t="s">
        <v>350</v>
      </c>
      <c r="I39" s="204"/>
      <c r="K39" s="195"/>
    </row>
    <row r="40" spans="1:11" ht="7.5" customHeight="1"/>
    <row r="41" spans="1:11" ht="15.75">
      <c r="B41" s="9" t="s">
        <v>157</v>
      </c>
      <c r="H41" s="203" t="s">
        <v>351</v>
      </c>
      <c r="I41" s="204"/>
      <c r="J41" s="205"/>
      <c r="K41" s="192"/>
    </row>
    <row r="42" spans="1:11">
      <c r="B42" t="s">
        <v>155</v>
      </c>
      <c r="H42" s="203" t="s">
        <v>352</v>
      </c>
      <c r="I42" s="204"/>
      <c r="J42" s="205"/>
      <c r="K42" s="193"/>
    </row>
    <row r="43" spans="1:11" ht="7.5" customHeight="1">
      <c r="B43" s="1"/>
      <c r="C43" s="1"/>
      <c r="D43" s="1"/>
      <c r="E43" s="1"/>
      <c r="F43" s="1"/>
      <c r="H43" s="92"/>
      <c r="I43" s="92"/>
      <c r="J43" s="97"/>
      <c r="K43" s="23"/>
    </row>
    <row r="44" spans="1:11" ht="15.75" customHeight="1">
      <c r="H44" s="203" t="s">
        <v>353</v>
      </c>
      <c r="I44" s="204"/>
      <c r="J44" s="205"/>
      <c r="K44" s="181"/>
    </row>
    <row r="45" spans="1:11" ht="15.75" customHeight="1">
      <c r="H45" s="203" t="s">
        <v>354</v>
      </c>
      <c r="I45" s="204"/>
      <c r="J45" s="205"/>
      <c r="K45" s="182"/>
    </row>
    <row r="46" spans="1:11" ht="15.75">
      <c r="H46" s="9"/>
      <c r="I46" s="9"/>
      <c r="J46" s="18"/>
      <c r="K46" s="18"/>
    </row>
    <row r="50" spans="11:11">
      <c r="K50" s="24"/>
    </row>
    <row r="51" spans="11:11">
      <c r="K51" s="24"/>
    </row>
  </sheetData>
  <mergeCells count="42">
    <mergeCell ref="H15:J15"/>
    <mergeCell ref="D10:H10"/>
    <mergeCell ref="F1:K1"/>
    <mergeCell ref="G3:K3"/>
    <mergeCell ref="C8:I8"/>
    <mergeCell ref="B6:K6"/>
    <mergeCell ref="K12:K13"/>
    <mergeCell ref="H14:J14"/>
    <mergeCell ref="K14:K15"/>
    <mergeCell ref="H32:I32"/>
    <mergeCell ref="H26:I26"/>
    <mergeCell ref="D17:F17"/>
    <mergeCell ref="H29:I29"/>
    <mergeCell ref="H27:I27"/>
    <mergeCell ref="B20:F20"/>
    <mergeCell ref="B17:C17"/>
    <mergeCell ref="H17:I17"/>
    <mergeCell ref="K17:K18"/>
    <mergeCell ref="K35:K36"/>
    <mergeCell ref="H35:I35"/>
    <mergeCell ref="H36:I36"/>
    <mergeCell ref="K32:K33"/>
    <mergeCell ref="H30:I30"/>
    <mergeCell ref="H24:I24"/>
    <mergeCell ref="H33:I33"/>
    <mergeCell ref="H18:I18"/>
    <mergeCell ref="K20:K21"/>
    <mergeCell ref="K29:K30"/>
    <mergeCell ref="K26:K27"/>
    <mergeCell ref="H21:I21"/>
    <mergeCell ref="H20:I20"/>
    <mergeCell ref="K23:K24"/>
    <mergeCell ref="H23:I23"/>
    <mergeCell ref="K41:K42"/>
    <mergeCell ref="K44:K45"/>
    <mergeCell ref="H41:J41"/>
    <mergeCell ref="H39:I39"/>
    <mergeCell ref="H45:J45"/>
    <mergeCell ref="K38:K39"/>
    <mergeCell ref="H38:I38"/>
    <mergeCell ref="H42:J42"/>
    <mergeCell ref="H44:J44"/>
  </mergeCells>
  <phoneticPr fontId="4" type="noConversion"/>
  <pageMargins left="0.35" right="0.22" top="0.86" bottom="0.6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32"/>
  <sheetViews>
    <sheetView topLeftCell="A14" zoomScale="75" workbookViewId="0">
      <selection activeCell="D33" sqref="D33"/>
    </sheetView>
  </sheetViews>
  <sheetFormatPr defaultRowHeight="12.75"/>
  <cols>
    <col min="1" max="1" width="53.83203125" customWidth="1"/>
    <col min="2" max="2" width="6.5" customWidth="1"/>
    <col min="3" max="3" width="13.83203125" customWidth="1"/>
    <col min="4" max="5" width="14.33203125" customWidth="1"/>
    <col min="6" max="6" width="14.1640625" customWidth="1"/>
    <col min="11" max="11" width="16.1640625" customWidth="1"/>
  </cols>
  <sheetData>
    <row r="2" spans="1:8">
      <c r="A2" s="222" t="s">
        <v>363</v>
      </c>
      <c r="B2" s="219" t="s">
        <v>364</v>
      </c>
      <c r="C2" s="219" t="s">
        <v>365</v>
      </c>
      <c r="D2" s="220"/>
      <c r="E2" s="222" t="s">
        <v>366</v>
      </c>
      <c r="F2" s="222"/>
    </row>
    <row r="3" spans="1:8" ht="23.25" customHeight="1">
      <c r="A3" s="222"/>
      <c r="B3" s="219"/>
      <c r="C3" s="221"/>
      <c r="D3" s="221"/>
      <c r="E3" s="222"/>
      <c r="F3" s="222"/>
    </row>
    <row r="4" spans="1:8" ht="47.25" customHeight="1">
      <c r="A4" s="222"/>
      <c r="B4" s="219"/>
      <c r="C4" s="99" t="s">
        <v>102</v>
      </c>
      <c r="D4" s="99" t="s">
        <v>367</v>
      </c>
      <c r="E4" s="99" t="s">
        <v>103</v>
      </c>
      <c r="F4" s="99" t="s">
        <v>367</v>
      </c>
    </row>
    <row r="5" spans="1:8" ht="10.5" customHeight="1">
      <c r="A5" s="101">
        <v>1</v>
      </c>
      <c r="B5" s="101">
        <v>2</v>
      </c>
      <c r="C5" s="102">
        <v>3</v>
      </c>
      <c r="D5" s="102">
        <v>4</v>
      </c>
      <c r="E5" s="102">
        <v>5</v>
      </c>
      <c r="F5" s="102">
        <v>6</v>
      </c>
    </row>
    <row r="6" spans="1:8" ht="51" customHeight="1">
      <c r="A6" s="103" t="s">
        <v>8</v>
      </c>
      <c r="B6" s="104" t="s">
        <v>159</v>
      </c>
      <c r="C6" s="129">
        <v>171967.9</v>
      </c>
      <c r="D6" s="130" t="s">
        <v>12</v>
      </c>
      <c r="E6" s="129">
        <v>222983.9</v>
      </c>
      <c r="F6" s="130" t="s">
        <v>12</v>
      </c>
    </row>
    <row r="7" spans="1:8" ht="35.25" customHeight="1">
      <c r="A7" s="103" t="s">
        <v>368</v>
      </c>
      <c r="B7" s="104" t="s">
        <v>162</v>
      </c>
      <c r="C7" s="130" t="s">
        <v>12</v>
      </c>
      <c r="D7" s="131"/>
      <c r="E7" s="130" t="s">
        <v>12</v>
      </c>
      <c r="F7" s="129"/>
    </row>
    <row r="8" spans="1:8" ht="48" customHeight="1">
      <c r="A8" s="103" t="s">
        <v>0</v>
      </c>
      <c r="B8" s="104" t="s">
        <v>165</v>
      </c>
      <c r="C8" s="130">
        <f>C6-D7</f>
        <v>171967.9</v>
      </c>
      <c r="D8" s="130" t="str">
        <f>D6</f>
        <v>Х</v>
      </c>
      <c r="E8" s="130">
        <f>E6-F7</f>
        <v>222983.9</v>
      </c>
      <c r="F8" s="129"/>
    </row>
    <row r="9" spans="1:8" ht="47.25" customHeight="1">
      <c r="A9" s="103" t="s">
        <v>1</v>
      </c>
      <c r="B9" s="104" t="s">
        <v>166</v>
      </c>
      <c r="C9" s="130" t="s">
        <v>12</v>
      </c>
      <c r="D9" s="129">
        <f>D10+D11+D12</f>
        <v>83959.9</v>
      </c>
      <c r="E9" s="129" t="s">
        <v>12</v>
      </c>
      <c r="F9" s="129">
        <f>F10+F11+F12</f>
        <v>107098.8</v>
      </c>
    </row>
    <row r="10" spans="1:8" ht="22.5" customHeight="1">
      <c r="A10" s="103" t="s">
        <v>104</v>
      </c>
      <c r="B10" s="104" t="s">
        <v>167</v>
      </c>
      <c r="C10" s="130" t="s">
        <v>12</v>
      </c>
      <c r="D10" s="132">
        <v>21111.200000000001</v>
      </c>
      <c r="E10" s="130" t="s">
        <v>12</v>
      </c>
      <c r="F10" s="132">
        <v>82598.600000000006</v>
      </c>
    </row>
    <row r="11" spans="1:8" ht="22.5" customHeight="1">
      <c r="A11" s="105" t="s">
        <v>105</v>
      </c>
      <c r="B11" s="106" t="s">
        <v>168</v>
      </c>
      <c r="C11" s="130" t="s">
        <v>12</v>
      </c>
      <c r="D11" s="129">
        <v>62848.7</v>
      </c>
      <c r="E11" s="130" t="s">
        <v>12</v>
      </c>
      <c r="F11" s="129">
        <v>24500.2</v>
      </c>
    </row>
    <row r="12" spans="1:8" ht="22.5" customHeight="1">
      <c r="A12" s="103" t="s">
        <v>108</v>
      </c>
      <c r="B12" s="100" t="s">
        <v>169</v>
      </c>
      <c r="C12" s="130" t="s">
        <v>12</v>
      </c>
      <c r="D12" s="132"/>
      <c r="E12" s="130" t="s">
        <v>12</v>
      </c>
      <c r="F12" s="132"/>
    </row>
    <row r="13" spans="1:8" ht="36.75" customHeight="1">
      <c r="A13" s="103" t="s">
        <v>3</v>
      </c>
      <c r="B13" s="104" t="s">
        <v>170</v>
      </c>
      <c r="C13" s="130" t="s">
        <v>12</v>
      </c>
      <c r="D13" s="129"/>
      <c r="E13" s="130" t="s">
        <v>12</v>
      </c>
      <c r="F13" s="129"/>
      <c r="H13" s="28"/>
    </row>
    <row r="14" spans="1:8" ht="28.5" customHeight="1">
      <c r="A14" s="103" t="s">
        <v>2</v>
      </c>
      <c r="B14" s="104" t="s">
        <v>171</v>
      </c>
      <c r="C14" s="130"/>
      <c r="D14" s="130" t="s">
        <v>12</v>
      </c>
      <c r="E14" s="130"/>
      <c r="F14" s="130" t="s">
        <v>12</v>
      </c>
    </row>
    <row r="15" spans="1:8" ht="35.25" customHeight="1">
      <c r="A15" s="103" t="s">
        <v>9</v>
      </c>
      <c r="B15" s="100">
        <v>100</v>
      </c>
      <c r="C15" s="129">
        <f>C8-D9+C14</f>
        <v>88008</v>
      </c>
      <c r="D15" s="130" t="s">
        <v>12</v>
      </c>
      <c r="E15" s="129">
        <f>E8-F9+E14</f>
        <v>115885.09999999999</v>
      </c>
      <c r="F15" s="133"/>
    </row>
    <row r="16" spans="1:8" ht="45.75" customHeight="1">
      <c r="A16" s="103" t="s">
        <v>4</v>
      </c>
      <c r="B16" s="100">
        <v>110</v>
      </c>
      <c r="C16" s="132"/>
      <c r="D16" s="130" t="s">
        <v>12</v>
      </c>
      <c r="E16" s="132"/>
      <c r="F16" s="130" t="s">
        <v>12</v>
      </c>
      <c r="H16" s="28"/>
    </row>
    <row r="17" spans="1:6" ht="22.5" customHeight="1">
      <c r="A17" s="103" t="s">
        <v>109</v>
      </c>
      <c r="B17" s="100">
        <v>120</v>
      </c>
      <c r="C17" s="129"/>
      <c r="D17" s="130" t="s">
        <v>12</v>
      </c>
      <c r="E17" s="129"/>
      <c r="F17" s="130" t="s">
        <v>12</v>
      </c>
    </row>
    <row r="18" spans="1:6" ht="22.5" customHeight="1">
      <c r="A18" s="103" t="s">
        <v>110</v>
      </c>
      <c r="B18" s="104" t="s">
        <v>176</v>
      </c>
      <c r="C18" s="134"/>
      <c r="D18" s="130" t="s">
        <v>12</v>
      </c>
      <c r="E18" s="129"/>
      <c r="F18" s="130" t="s">
        <v>12</v>
      </c>
    </row>
    <row r="19" spans="1:6" ht="22.5" customHeight="1">
      <c r="A19" s="103" t="s">
        <v>5</v>
      </c>
      <c r="B19" s="100" t="s">
        <v>177</v>
      </c>
      <c r="C19" s="134"/>
      <c r="D19" s="130" t="s">
        <v>12</v>
      </c>
      <c r="E19" s="134"/>
      <c r="F19" s="130" t="s">
        <v>12</v>
      </c>
    </row>
    <row r="20" spans="1:6" ht="22.5" customHeight="1">
      <c r="A20" s="103" t="s">
        <v>111</v>
      </c>
      <c r="B20" s="104" t="s">
        <v>178</v>
      </c>
      <c r="C20" s="134"/>
      <c r="D20" s="130" t="s">
        <v>12</v>
      </c>
      <c r="E20" s="134"/>
      <c r="F20" s="130" t="s">
        <v>12</v>
      </c>
    </row>
    <row r="21" spans="1:6" ht="22.5" customHeight="1">
      <c r="A21" s="103" t="s">
        <v>112</v>
      </c>
      <c r="B21" s="104" t="s">
        <v>179</v>
      </c>
      <c r="C21" s="134"/>
      <c r="D21" s="130" t="s">
        <v>12</v>
      </c>
      <c r="E21" s="134"/>
      <c r="F21" s="130" t="s">
        <v>12</v>
      </c>
    </row>
    <row r="22" spans="1:6" ht="22.5" customHeight="1">
      <c r="A22" s="103" t="s">
        <v>122</v>
      </c>
      <c r="B22" s="104" t="s">
        <v>180</v>
      </c>
      <c r="C22" s="130" t="s">
        <v>12</v>
      </c>
      <c r="D22" s="134"/>
      <c r="E22" s="130" t="s">
        <v>12</v>
      </c>
      <c r="F22" s="134"/>
    </row>
    <row r="23" spans="1:6" ht="22.5" customHeight="1">
      <c r="A23" s="103" t="s">
        <v>123</v>
      </c>
      <c r="B23" s="100" t="s">
        <v>181</v>
      </c>
      <c r="C23" s="130" t="s">
        <v>12</v>
      </c>
      <c r="D23" s="135"/>
      <c r="E23" s="130" t="s">
        <v>12</v>
      </c>
      <c r="F23" s="135"/>
    </row>
    <row r="24" spans="1:6" ht="34.5" customHeight="1">
      <c r="A24" s="103" t="s">
        <v>6</v>
      </c>
      <c r="B24" s="104" t="s">
        <v>182</v>
      </c>
      <c r="C24" s="130" t="s">
        <v>12</v>
      </c>
      <c r="D24" s="134"/>
      <c r="E24" s="130" t="s">
        <v>12</v>
      </c>
      <c r="F24" s="134"/>
    </row>
    <row r="25" spans="1:6" ht="22.5" customHeight="1">
      <c r="A25" s="108" t="s">
        <v>124</v>
      </c>
      <c r="B25" s="109" t="s">
        <v>183</v>
      </c>
      <c r="C25" s="130" t="s">
        <v>12</v>
      </c>
      <c r="D25" s="136"/>
      <c r="E25" s="130" t="s">
        <v>12</v>
      </c>
      <c r="F25" s="136"/>
    </row>
    <row r="26" spans="1:6" ht="24" customHeight="1">
      <c r="A26" s="110" t="s">
        <v>125</v>
      </c>
      <c r="B26" s="111" t="s">
        <v>184</v>
      </c>
      <c r="C26" s="130" t="s">
        <v>12</v>
      </c>
      <c r="D26" s="133"/>
      <c r="E26" s="130" t="s">
        <v>12</v>
      </c>
      <c r="F26" s="133"/>
    </row>
    <row r="27" spans="1:6" ht="48" customHeight="1">
      <c r="A27" s="110" t="s">
        <v>10</v>
      </c>
      <c r="B27" s="111" t="s">
        <v>186</v>
      </c>
      <c r="C27" s="133">
        <f>C15+C16-D22</f>
        <v>88008</v>
      </c>
      <c r="D27" s="133" t="str">
        <f>D15</f>
        <v>Х</v>
      </c>
      <c r="E27" s="133">
        <f>E15+E16-F22</f>
        <v>115885.09999999999</v>
      </c>
      <c r="F27" s="133"/>
    </row>
    <row r="28" spans="1:6" ht="24" customHeight="1"/>
    <row r="29" spans="1:6" ht="33.75" customHeight="1"/>
    <row r="30" spans="1:6" ht="24" customHeight="1"/>
    <row r="31" spans="1:6" ht="24" customHeight="1"/>
    <row r="32" spans="1:6" ht="24" customHeight="1"/>
    <row r="33" ht="12" customHeight="1"/>
    <row r="34" ht="15.75" customHeight="1"/>
    <row r="35" ht="15.75" customHeight="1"/>
    <row r="36" ht="47.25" customHeight="1"/>
    <row r="37" ht="24" customHeight="1"/>
    <row r="38" ht="24" customHeight="1"/>
    <row r="39" ht="48.75" customHeight="1"/>
    <row r="40" ht="48" customHeight="1"/>
    <row r="41" ht="24.75" customHeight="1"/>
    <row r="42" ht="17.25" customHeight="1"/>
    <row r="43" ht="21.75" customHeight="1"/>
    <row r="44" ht="22.5" customHeight="1"/>
    <row r="45" ht="24" customHeight="1"/>
    <row r="46" ht="22.5" customHeight="1"/>
    <row r="47" ht="16.5" customHeight="1"/>
    <row r="48" ht="15.75" customHeight="1"/>
    <row r="49" spans="2:6" ht="15" customHeight="1"/>
    <row r="50" spans="2:6" ht="15.75" customHeight="1"/>
    <row r="51" spans="2:6" ht="23.25" customHeight="1"/>
    <row r="52" spans="2:6" ht="44.25" customHeight="1"/>
    <row r="53" spans="2:6" ht="24" customHeight="1"/>
    <row r="54" spans="2:6" ht="22.5" customHeight="1"/>
    <row r="55" spans="2:6" ht="24" customHeight="1"/>
    <row r="56" spans="2:6" ht="24.75" customHeight="1"/>
    <row r="57" spans="2:6" ht="25.5" customHeight="1"/>
    <row r="59" spans="2:6" ht="13.5" customHeight="1"/>
    <row r="62" spans="2:6">
      <c r="B62" s="202"/>
      <c r="C62" s="202"/>
      <c r="D62" s="202"/>
      <c r="E62" s="31"/>
      <c r="F62" s="31"/>
    </row>
    <row r="63" spans="2:6">
      <c r="C63" s="31"/>
      <c r="D63" s="31"/>
      <c r="E63" s="31"/>
      <c r="F63" s="31"/>
    </row>
    <row r="64" spans="2:6">
      <c r="C64" s="31"/>
      <c r="D64" s="31"/>
      <c r="E64" s="31"/>
      <c r="F64" s="31"/>
    </row>
    <row r="65" spans="3:6">
      <c r="C65" s="31"/>
      <c r="D65" s="31"/>
      <c r="E65" s="31"/>
      <c r="F65" s="31"/>
    </row>
    <row r="66" spans="3:6">
      <c r="C66" s="31"/>
      <c r="D66" s="31"/>
      <c r="E66" s="31"/>
      <c r="F66" s="31"/>
    </row>
    <row r="67" spans="3:6">
      <c r="C67" s="31"/>
      <c r="D67" s="31"/>
      <c r="E67" s="31"/>
      <c r="F67" s="31"/>
    </row>
    <row r="68" spans="3:6">
      <c r="C68" s="31"/>
      <c r="D68" s="31"/>
      <c r="E68" s="31"/>
      <c r="F68" s="31"/>
    </row>
    <row r="69" spans="3:6">
      <c r="C69" s="31"/>
      <c r="D69" s="31"/>
      <c r="E69" s="31"/>
      <c r="F69" s="31"/>
    </row>
    <row r="70" spans="3:6">
      <c r="C70" s="31"/>
      <c r="D70" s="31"/>
      <c r="E70" s="31"/>
      <c r="F70" s="31"/>
    </row>
    <row r="71" spans="3:6">
      <c r="C71" s="31"/>
      <c r="D71" s="31"/>
      <c r="E71" s="31"/>
      <c r="F71" s="31"/>
    </row>
    <row r="72" spans="3:6">
      <c r="C72" s="31"/>
      <c r="D72" s="31"/>
      <c r="E72" s="31"/>
      <c r="F72" s="31"/>
    </row>
    <row r="73" spans="3:6">
      <c r="C73" s="31"/>
      <c r="D73" s="31"/>
      <c r="E73" s="31"/>
      <c r="F73" s="31"/>
    </row>
    <row r="74" spans="3:6">
      <c r="C74" s="31"/>
      <c r="D74" s="31"/>
      <c r="E74" s="31"/>
      <c r="F74" s="31"/>
    </row>
    <row r="75" spans="3:6">
      <c r="C75" s="31"/>
      <c r="D75" s="31"/>
      <c r="E75" s="31"/>
      <c r="F75" s="31"/>
    </row>
    <row r="76" spans="3:6">
      <c r="C76" s="31"/>
      <c r="D76" s="31"/>
      <c r="E76" s="31"/>
      <c r="F76" s="31"/>
    </row>
    <row r="77" spans="3:6">
      <c r="C77" s="31"/>
      <c r="D77" s="31"/>
      <c r="E77" s="31"/>
      <c r="F77" s="31"/>
    </row>
    <row r="78" spans="3:6">
      <c r="C78" s="31"/>
      <c r="D78" s="31"/>
      <c r="E78" s="31"/>
      <c r="F78" s="31"/>
    </row>
    <row r="79" spans="3:6">
      <c r="C79" s="31"/>
      <c r="D79" s="31"/>
      <c r="E79" s="31"/>
      <c r="F79" s="31"/>
    </row>
    <row r="80" spans="3:6">
      <c r="C80" s="31"/>
      <c r="D80" s="31"/>
      <c r="E80" s="31"/>
      <c r="F80" s="31"/>
    </row>
    <row r="81" spans="3:6">
      <c r="C81" s="31"/>
      <c r="D81" s="31"/>
      <c r="E81" s="31"/>
      <c r="F81" s="31"/>
    </row>
    <row r="82" spans="3:6">
      <c r="C82" s="31"/>
      <c r="D82" s="31"/>
      <c r="E82" s="31"/>
      <c r="F82" s="31"/>
    </row>
    <row r="83" spans="3:6">
      <c r="C83" s="31"/>
      <c r="D83" s="31"/>
      <c r="E83" s="31"/>
      <c r="F83" s="31"/>
    </row>
    <row r="84" spans="3:6">
      <c r="C84" s="31"/>
      <c r="D84" s="31"/>
      <c r="E84" s="31"/>
      <c r="F84" s="31"/>
    </row>
    <row r="85" spans="3:6">
      <c r="C85" s="31"/>
      <c r="D85" s="31"/>
      <c r="E85" s="31"/>
      <c r="F85" s="31"/>
    </row>
    <row r="86" spans="3:6">
      <c r="C86" s="31"/>
      <c r="D86" s="31"/>
      <c r="E86" s="31"/>
      <c r="F86" s="31"/>
    </row>
    <row r="87" spans="3:6">
      <c r="C87" s="31"/>
      <c r="D87" s="31"/>
      <c r="E87" s="31"/>
      <c r="F87" s="31"/>
    </row>
    <row r="88" spans="3:6">
      <c r="C88" s="31"/>
      <c r="D88" s="31"/>
      <c r="E88" s="31"/>
      <c r="F88" s="31"/>
    </row>
    <row r="89" spans="3:6">
      <c r="C89" s="31"/>
      <c r="D89" s="31"/>
      <c r="E89" s="31"/>
      <c r="F89" s="31"/>
    </row>
    <row r="90" spans="3:6">
      <c r="C90" s="31"/>
      <c r="D90" s="31"/>
      <c r="E90" s="31"/>
      <c r="F90" s="31"/>
    </row>
    <row r="91" spans="3:6">
      <c r="C91" s="31"/>
      <c r="D91" s="31"/>
      <c r="E91" s="31"/>
      <c r="F91" s="31"/>
    </row>
    <row r="92" spans="3:6">
      <c r="C92" s="31"/>
      <c r="D92" s="31"/>
      <c r="E92" s="31"/>
      <c r="F92" s="31"/>
    </row>
    <row r="93" spans="3:6">
      <c r="C93" s="31"/>
      <c r="D93" s="31"/>
      <c r="E93" s="31"/>
      <c r="F93" s="31"/>
    </row>
    <row r="94" spans="3:6">
      <c r="C94" s="31"/>
      <c r="D94" s="31"/>
      <c r="E94" s="31"/>
      <c r="F94" s="31"/>
    </row>
    <row r="95" spans="3:6">
      <c r="C95" s="31"/>
      <c r="D95" s="31"/>
      <c r="E95" s="31"/>
      <c r="F95" s="31"/>
    </row>
    <row r="96" spans="3:6">
      <c r="C96" s="31"/>
      <c r="D96" s="31"/>
      <c r="E96" s="31"/>
      <c r="F96" s="31"/>
    </row>
    <row r="97" spans="3:6">
      <c r="C97" s="31"/>
      <c r="D97" s="31"/>
      <c r="E97" s="31"/>
      <c r="F97" s="31"/>
    </row>
    <row r="98" spans="3:6">
      <c r="C98" s="31"/>
      <c r="D98" s="31"/>
      <c r="E98" s="31"/>
      <c r="F98" s="31"/>
    </row>
    <row r="99" spans="3:6">
      <c r="C99" s="31"/>
      <c r="D99" s="31"/>
      <c r="E99" s="31"/>
      <c r="F99" s="31"/>
    </row>
    <row r="100" spans="3:6">
      <c r="C100" s="31"/>
      <c r="D100" s="31"/>
      <c r="E100" s="31"/>
      <c r="F100" s="31"/>
    </row>
    <row r="101" spans="3:6">
      <c r="C101" s="31"/>
      <c r="D101" s="31"/>
      <c r="E101" s="31"/>
      <c r="F101" s="31"/>
    </row>
    <row r="102" spans="3:6">
      <c r="C102" s="31"/>
      <c r="D102" s="31"/>
      <c r="E102" s="31"/>
      <c r="F102" s="31"/>
    </row>
    <row r="103" spans="3:6">
      <c r="C103" s="31"/>
      <c r="D103" s="31"/>
      <c r="E103" s="31"/>
      <c r="F103" s="31"/>
    </row>
    <row r="104" spans="3:6">
      <c r="C104" s="31"/>
      <c r="D104" s="31"/>
      <c r="E104" s="31"/>
      <c r="F104" s="31"/>
    </row>
    <row r="105" spans="3:6">
      <c r="C105" s="31"/>
      <c r="D105" s="31"/>
      <c r="E105" s="31"/>
      <c r="F105" s="31"/>
    </row>
    <row r="106" spans="3:6">
      <c r="C106" s="31"/>
      <c r="D106" s="31"/>
      <c r="E106" s="31"/>
      <c r="F106" s="31"/>
    </row>
    <row r="107" spans="3:6">
      <c r="C107" s="31"/>
      <c r="D107" s="31"/>
      <c r="E107" s="31"/>
      <c r="F107" s="31"/>
    </row>
    <row r="108" spans="3:6">
      <c r="C108" s="31"/>
      <c r="D108" s="31"/>
      <c r="E108" s="31"/>
      <c r="F108" s="31"/>
    </row>
    <row r="109" spans="3:6">
      <c r="C109" s="31"/>
      <c r="D109" s="31"/>
      <c r="E109" s="31"/>
      <c r="F109" s="31"/>
    </row>
    <row r="110" spans="3:6">
      <c r="C110" s="31"/>
      <c r="D110" s="31"/>
      <c r="E110" s="31"/>
      <c r="F110" s="31"/>
    </row>
    <row r="111" spans="3:6">
      <c r="C111" s="31"/>
      <c r="D111" s="31"/>
      <c r="E111" s="31"/>
      <c r="F111" s="31"/>
    </row>
    <row r="112" spans="3:6">
      <c r="C112" s="31"/>
      <c r="D112" s="31"/>
      <c r="E112" s="31"/>
      <c r="F112" s="31"/>
    </row>
    <row r="113" spans="3:6">
      <c r="C113" s="31"/>
      <c r="D113" s="31"/>
      <c r="E113" s="31"/>
      <c r="F113" s="31"/>
    </row>
    <row r="114" spans="3:6">
      <c r="C114" s="31"/>
      <c r="D114" s="31"/>
      <c r="E114" s="31"/>
      <c r="F114" s="31"/>
    </row>
    <row r="115" spans="3:6">
      <c r="C115" s="31"/>
      <c r="D115" s="31"/>
      <c r="E115" s="31"/>
      <c r="F115" s="31"/>
    </row>
    <row r="116" spans="3:6">
      <c r="C116" s="31"/>
      <c r="D116" s="31"/>
      <c r="E116" s="31"/>
      <c r="F116" s="31"/>
    </row>
    <row r="117" spans="3:6">
      <c r="C117" s="31"/>
      <c r="D117" s="31"/>
      <c r="E117" s="31"/>
      <c r="F117" s="31"/>
    </row>
    <row r="118" spans="3:6">
      <c r="C118" s="31"/>
      <c r="D118" s="31"/>
      <c r="E118" s="31"/>
      <c r="F118" s="31"/>
    </row>
    <row r="119" spans="3:6">
      <c r="C119" s="31"/>
      <c r="D119" s="31"/>
      <c r="E119" s="31"/>
      <c r="F119" s="31"/>
    </row>
    <row r="120" spans="3:6">
      <c r="C120" s="31"/>
      <c r="D120" s="31"/>
      <c r="E120" s="31"/>
      <c r="F120" s="31"/>
    </row>
    <row r="121" spans="3:6">
      <c r="C121" s="31"/>
      <c r="D121" s="31"/>
      <c r="E121" s="31"/>
      <c r="F121" s="31"/>
    </row>
    <row r="122" spans="3:6">
      <c r="C122" s="31"/>
      <c r="D122" s="31"/>
      <c r="E122" s="31"/>
      <c r="F122" s="31"/>
    </row>
    <row r="123" spans="3:6">
      <c r="C123" s="31"/>
      <c r="D123" s="31"/>
      <c r="E123" s="31"/>
      <c r="F123" s="31"/>
    </row>
    <row r="124" spans="3:6">
      <c r="C124" s="31"/>
      <c r="D124" s="31"/>
      <c r="E124" s="31"/>
      <c r="F124" s="31"/>
    </row>
    <row r="125" spans="3:6">
      <c r="C125" s="31"/>
      <c r="D125" s="31"/>
      <c r="E125" s="31"/>
      <c r="F125" s="31"/>
    </row>
    <row r="126" spans="3:6">
      <c r="C126" s="31"/>
      <c r="D126" s="31"/>
      <c r="E126" s="31"/>
      <c r="F126" s="31"/>
    </row>
    <row r="127" spans="3:6">
      <c r="C127" s="31"/>
      <c r="D127" s="31"/>
      <c r="E127" s="31"/>
      <c r="F127" s="31"/>
    </row>
    <row r="128" spans="3:6">
      <c r="C128" s="31"/>
      <c r="D128" s="31"/>
      <c r="E128" s="31"/>
      <c r="F128" s="31"/>
    </row>
    <row r="129" spans="3:6">
      <c r="C129" s="31"/>
      <c r="D129" s="31"/>
      <c r="E129" s="31"/>
      <c r="F129" s="31"/>
    </row>
    <row r="130" spans="3:6">
      <c r="C130" s="31"/>
      <c r="D130" s="31"/>
      <c r="E130" s="31"/>
      <c r="F130" s="31"/>
    </row>
    <row r="131" spans="3:6">
      <c r="C131" s="31"/>
      <c r="D131" s="31"/>
      <c r="E131" s="31"/>
      <c r="F131" s="31"/>
    </row>
    <row r="132" spans="3:6">
      <c r="C132" s="31"/>
      <c r="D132" s="31"/>
      <c r="E132" s="31"/>
      <c r="F132" s="31"/>
    </row>
  </sheetData>
  <mergeCells count="5">
    <mergeCell ref="C2:D3"/>
    <mergeCell ref="B62:D62"/>
    <mergeCell ref="E2:F3"/>
    <mergeCell ref="A2:A4"/>
    <mergeCell ref="B2:B4"/>
  </mergeCells>
  <phoneticPr fontId="4" type="noConversion"/>
  <pageMargins left="0.26" right="0.2" top="0.46" bottom="0.37" header="0.37" footer="0.3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zoomScale="75" workbookViewId="0">
      <selection activeCell="C18" sqref="C18:D18"/>
    </sheetView>
  </sheetViews>
  <sheetFormatPr defaultRowHeight="12.75"/>
  <cols>
    <col min="1" max="1" width="60.5" customWidth="1"/>
    <col min="2" max="2" width="7" customWidth="1"/>
    <col min="3" max="3" width="13.83203125" customWidth="1"/>
    <col min="4" max="4" width="13.6640625" customWidth="1"/>
    <col min="5" max="5" width="14" customWidth="1"/>
    <col min="6" max="6" width="13.83203125" customWidth="1"/>
  </cols>
  <sheetData>
    <row r="1" spans="1:6" ht="23.1" customHeight="1">
      <c r="A1" s="113" t="s">
        <v>7</v>
      </c>
      <c r="B1" s="112" t="s">
        <v>187</v>
      </c>
      <c r="C1" s="137"/>
      <c r="D1" s="137"/>
      <c r="E1" s="137"/>
      <c r="F1" s="137"/>
    </row>
    <row r="2" spans="1:6" ht="23.1" customHeight="1">
      <c r="A2" s="113" t="s">
        <v>11</v>
      </c>
      <c r="B2" s="112" t="s">
        <v>188</v>
      </c>
      <c r="C2" s="156">
        <f>м1!C27-м2!C1</f>
        <v>88008</v>
      </c>
      <c r="D2" s="156"/>
      <c r="E2" s="156">
        <f>м1!E27-м2!E1</f>
        <v>115885.09999999999</v>
      </c>
      <c r="F2" s="156"/>
    </row>
    <row r="3" spans="1:6" ht="23.1" customHeight="1">
      <c r="A3" s="113" t="s">
        <v>126</v>
      </c>
      <c r="B3" s="112" t="s">
        <v>189</v>
      </c>
      <c r="C3" s="156" t="s">
        <v>12</v>
      </c>
      <c r="D3" s="156"/>
      <c r="E3" s="156" t="s">
        <v>12</v>
      </c>
      <c r="F3" s="156"/>
    </row>
    <row r="4" spans="1:6" ht="23.1" customHeight="1">
      <c r="A4" s="113" t="s">
        <v>127</v>
      </c>
      <c r="B4" s="112" t="s">
        <v>190</v>
      </c>
      <c r="C4" s="156" t="s">
        <v>12</v>
      </c>
      <c r="D4" s="156">
        <v>82974.5</v>
      </c>
      <c r="E4" s="156" t="s">
        <v>12</v>
      </c>
      <c r="F4" s="156">
        <v>107589.7</v>
      </c>
    </row>
    <row r="5" spans="1:6" ht="23.1" customHeight="1">
      <c r="A5" s="113" t="s">
        <v>128</v>
      </c>
      <c r="B5" s="112" t="s">
        <v>191</v>
      </c>
      <c r="C5" s="156">
        <f>C2-D4</f>
        <v>5033.5</v>
      </c>
      <c r="D5" s="156"/>
      <c r="E5" s="156">
        <f>E2-F4</f>
        <v>8295.3999999999942</v>
      </c>
      <c r="F5" s="156"/>
    </row>
    <row r="6" spans="1:6" ht="11.25" customHeight="1">
      <c r="A6" s="38"/>
      <c r="B6" s="39"/>
      <c r="C6" s="40"/>
      <c r="D6" s="40"/>
      <c r="E6" s="40"/>
      <c r="F6" s="40"/>
    </row>
    <row r="7" spans="1:6" ht="15.75">
      <c r="A7" s="225" t="s">
        <v>129</v>
      </c>
      <c r="B7" s="225"/>
      <c r="C7" s="225"/>
      <c r="D7" s="225"/>
      <c r="E7" s="225"/>
      <c r="F7" s="225"/>
    </row>
    <row r="8" spans="1:6" ht="15.75">
      <c r="A8" s="225" t="s">
        <v>130</v>
      </c>
      <c r="B8" s="225"/>
      <c r="C8" s="225"/>
      <c r="D8" s="225"/>
      <c r="E8" s="225"/>
      <c r="F8" s="225"/>
    </row>
    <row r="9" spans="1:6" ht="9" customHeight="1">
      <c r="A9" s="98"/>
      <c r="B9" s="98"/>
      <c r="C9" s="98"/>
      <c r="D9" s="98"/>
      <c r="E9" s="98"/>
      <c r="F9" s="98"/>
    </row>
    <row r="10" spans="1:6" ht="65.25" customHeight="1">
      <c r="A10" s="116" t="s">
        <v>131</v>
      </c>
      <c r="B10" s="117" t="s">
        <v>101</v>
      </c>
      <c r="C10" s="226" t="s">
        <v>13</v>
      </c>
      <c r="D10" s="227"/>
      <c r="E10" s="226" t="s">
        <v>14</v>
      </c>
      <c r="F10" s="227"/>
    </row>
    <row r="11" spans="1:6" ht="23.1" customHeight="1">
      <c r="A11" s="118" t="s">
        <v>15</v>
      </c>
      <c r="B11" s="107" t="s">
        <v>192</v>
      </c>
      <c r="C11" s="223"/>
      <c r="D11" s="224"/>
      <c r="E11" s="223"/>
      <c r="F11" s="224"/>
    </row>
    <row r="12" spans="1:6" ht="23.1" customHeight="1">
      <c r="A12" s="118" t="s">
        <v>196</v>
      </c>
      <c r="B12" s="107">
        <v>290</v>
      </c>
      <c r="C12" s="223">
        <v>1841.4</v>
      </c>
      <c r="D12" s="224"/>
      <c r="E12" s="223">
        <v>1264.4000000000001</v>
      </c>
      <c r="F12" s="224"/>
    </row>
    <row r="13" spans="1:6" ht="47.25" customHeight="1">
      <c r="A13" s="118" t="s">
        <v>16</v>
      </c>
      <c r="B13" s="107">
        <v>291</v>
      </c>
      <c r="C13" s="223">
        <v>246.2</v>
      </c>
      <c r="D13" s="224"/>
      <c r="E13" s="223">
        <v>141.80000000000001</v>
      </c>
      <c r="F13" s="224"/>
    </row>
    <row r="14" spans="1:6" ht="34.5" customHeight="1">
      <c r="A14" s="118" t="s">
        <v>25</v>
      </c>
      <c r="B14" s="114">
        <v>300</v>
      </c>
      <c r="C14" s="223"/>
      <c r="D14" s="224"/>
      <c r="E14" s="223"/>
      <c r="F14" s="224"/>
    </row>
    <row r="15" spans="1:6" ht="23.1" customHeight="1">
      <c r="A15" s="118" t="s">
        <v>197</v>
      </c>
      <c r="B15" s="114">
        <v>310</v>
      </c>
      <c r="C15" s="223"/>
      <c r="D15" s="224"/>
      <c r="E15" s="223"/>
      <c r="F15" s="224"/>
    </row>
    <row r="16" spans="1:6" ht="23.1" customHeight="1">
      <c r="A16" s="118" t="s">
        <v>17</v>
      </c>
      <c r="B16" s="114">
        <v>320</v>
      </c>
      <c r="C16" s="223"/>
      <c r="D16" s="224"/>
      <c r="E16" s="223"/>
      <c r="F16" s="224"/>
    </row>
    <row r="17" spans="1:8" ht="23.1" customHeight="1">
      <c r="A17" s="118" t="s">
        <v>132</v>
      </c>
      <c r="B17" s="114">
        <v>330</v>
      </c>
      <c r="C17" s="223"/>
      <c r="D17" s="224"/>
      <c r="E17" s="223"/>
      <c r="F17" s="224"/>
    </row>
    <row r="18" spans="1:8" ht="23.1" customHeight="1">
      <c r="A18" s="118" t="s">
        <v>133</v>
      </c>
      <c r="B18" s="114">
        <v>340</v>
      </c>
      <c r="C18" s="223"/>
      <c r="D18" s="224"/>
      <c r="E18" s="223"/>
      <c r="F18" s="224"/>
    </row>
    <row r="19" spans="1:8" ht="23.1" customHeight="1">
      <c r="A19" s="118" t="s">
        <v>22</v>
      </c>
      <c r="B19" s="114">
        <v>350</v>
      </c>
      <c r="C19" s="223"/>
      <c r="D19" s="224"/>
      <c r="E19" s="223"/>
      <c r="F19" s="224"/>
    </row>
    <row r="20" spans="1:8" ht="23.1" customHeight="1">
      <c r="A20" s="119" t="s">
        <v>198</v>
      </c>
      <c r="B20" s="114">
        <v>360</v>
      </c>
      <c r="C20" s="223"/>
      <c r="D20" s="224"/>
      <c r="E20" s="223"/>
      <c r="F20" s="224"/>
    </row>
    <row r="21" spans="1:8" ht="23.1" customHeight="1">
      <c r="A21" s="118" t="s">
        <v>18</v>
      </c>
      <c r="B21" s="114">
        <v>370</v>
      </c>
      <c r="C21" s="223"/>
      <c r="D21" s="224"/>
      <c r="E21" s="223"/>
      <c r="F21" s="224"/>
    </row>
    <row r="22" spans="1:8" ht="23.1" customHeight="1">
      <c r="A22" s="118" t="s">
        <v>19</v>
      </c>
      <c r="B22" s="114">
        <v>380</v>
      </c>
      <c r="C22" s="223"/>
      <c r="D22" s="224"/>
      <c r="E22" s="223"/>
      <c r="F22" s="224"/>
    </row>
    <row r="23" spans="1:8" ht="23.1" customHeight="1">
      <c r="A23" s="118" t="s">
        <v>20</v>
      </c>
      <c r="B23" s="114">
        <v>390</v>
      </c>
      <c r="C23" s="223"/>
      <c r="D23" s="224"/>
      <c r="E23" s="223"/>
      <c r="F23" s="224"/>
    </row>
    <row r="24" spans="1:8" ht="23.1" customHeight="1">
      <c r="A24" s="118" t="s">
        <v>21</v>
      </c>
      <c r="B24" s="114">
        <v>400</v>
      </c>
      <c r="C24" s="223"/>
      <c r="D24" s="224"/>
      <c r="E24" s="223"/>
      <c r="F24" s="224"/>
    </row>
    <row r="25" spans="1:8" ht="23.1" customHeight="1">
      <c r="A25" s="118" t="s">
        <v>199</v>
      </c>
      <c r="B25" s="114">
        <v>410</v>
      </c>
      <c r="C25" s="223">
        <v>3121.8</v>
      </c>
      <c r="D25" s="224"/>
      <c r="E25" s="223">
        <v>2895</v>
      </c>
      <c r="F25" s="224"/>
    </row>
    <row r="26" spans="1:8" ht="28.5" customHeight="1">
      <c r="A26" s="118" t="s">
        <v>200</v>
      </c>
      <c r="B26" s="114">
        <v>420</v>
      </c>
      <c r="C26" s="223">
        <v>3567.7</v>
      </c>
      <c r="D26" s="224"/>
      <c r="E26" s="223">
        <v>3309.9</v>
      </c>
      <c r="F26" s="224"/>
    </row>
    <row r="27" spans="1:8" ht="23.1" customHeight="1">
      <c r="A27" s="118" t="s">
        <v>201</v>
      </c>
      <c r="B27" s="114">
        <v>430</v>
      </c>
      <c r="C27" s="223">
        <v>1114.9000000000001</v>
      </c>
      <c r="D27" s="224"/>
      <c r="E27" s="223">
        <v>1032.3</v>
      </c>
      <c r="F27" s="224"/>
    </row>
    <row r="28" spans="1:8" ht="23.1" customHeight="1">
      <c r="A28" s="118" t="s">
        <v>202</v>
      </c>
      <c r="B28" s="114">
        <v>440</v>
      </c>
      <c r="C28" s="223">
        <v>18050.400000000001</v>
      </c>
      <c r="D28" s="224"/>
      <c r="E28" s="223">
        <v>17352.3</v>
      </c>
      <c r="F28" s="224"/>
    </row>
    <row r="29" spans="1:8" ht="23.1" customHeight="1">
      <c r="A29" s="118" t="s">
        <v>203</v>
      </c>
      <c r="B29" s="114">
        <v>450</v>
      </c>
      <c r="C29" s="223"/>
      <c r="D29" s="224"/>
      <c r="E29" s="223"/>
      <c r="F29" s="224"/>
    </row>
    <row r="30" spans="1:8" ht="21" customHeight="1">
      <c r="A30" s="120" t="s">
        <v>204</v>
      </c>
      <c r="B30" s="115">
        <v>460</v>
      </c>
      <c r="C30" s="223">
        <v>107589.7</v>
      </c>
      <c r="D30" s="224"/>
      <c r="E30" s="223">
        <v>110045.7</v>
      </c>
      <c r="F30" s="224"/>
      <c r="H30" s="171"/>
    </row>
    <row r="31" spans="1:8" ht="23.1" customHeight="1">
      <c r="A31" s="118" t="s">
        <v>23</v>
      </c>
      <c r="B31" s="128">
        <v>470</v>
      </c>
      <c r="C31" s="231"/>
      <c r="D31" s="232"/>
      <c r="E31" s="231"/>
      <c r="F31" s="232"/>
    </row>
    <row r="32" spans="1:8" ht="36" customHeight="1">
      <c r="A32" s="121" t="s">
        <v>24</v>
      </c>
      <c r="B32" s="114">
        <v>480</v>
      </c>
      <c r="C32" s="229">
        <f>SUM(C12:C31)</f>
        <v>135532.1</v>
      </c>
      <c r="D32" s="230"/>
      <c r="E32" s="229">
        <f>SUM(E12:E31)</f>
        <v>136041.4</v>
      </c>
      <c r="F32" s="230"/>
    </row>
    <row r="33" spans="1:7">
      <c r="A33" s="34"/>
      <c r="E33" s="228" t="s">
        <v>205</v>
      </c>
      <c r="F33" s="228"/>
      <c r="G33" s="228"/>
    </row>
    <row r="34" spans="1:7">
      <c r="C34" s="31"/>
      <c r="F34" s="41"/>
      <c r="G34" s="41"/>
    </row>
    <row r="35" spans="1:7">
      <c r="B35" s="11"/>
      <c r="C35" s="11"/>
      <c r="D35" s="11"/>
      <c r="E35" s="31"/>
      <c r="F35" s="31"/>
    </row>
  </sheetData>
  <mergeCells count="49">
    <mergeCell ref="E31:F31"/>
    <mergeCell ref="E30:F30"/>
    <mergeCell ref="C29:D29"/>
    <mergeCell ref="E29:F29"/>
    <mergeCell ref="E33:G33"/>
    <mergeCell ref="C12:D12"/>
    <mergeCell ref="C13:D13"/>
    <mergeCell ref="C14:D14"/>
    <mergeCell ref="E12:F12"/>
    <mergeCell ref="E13:F13"/>
    <mergeCell ref="E14:F14"/>
    <mergeCell ref="C27:D27"/>
    <mergeCell ref="E27:F27"/>
    <mergeCell ref="E32:F32"/>
    <mergeCell ref="C32:D32"/>
    <mergeCell ref="E24:F24"/>
    <mergeCell ref="E28:F28"/>
    <mergeCell ref="C30:D30"/>
    <mergeCell ref="C28:D28"/>
    <mergeCell ref="C31:D31"/>
    <mergeCell ref="C23:D23"/>
    <mergeCell ref="E26:F26"/>
    <mergeCell ref="E25:F25"/>
    <mergeCell ref="C25:D25"/>
    <mergeCell ref="C26:D26"/>
    <mergeCell ref="E23:F23"/>
    <mergeCell ref="C24:D24"/>
    <mergeCell ref="A7:F7"/>
    <mergeCell ref="C10:D10"/>
    <mergeCell ref="E10:F10"/>
    <mergeCell ref="E11:F11"/>
    <mergeCell ref="A8:F8"/>
    <mergeCell ref="C11:D11"/>
    <mergeCell ref="E15:F15"/>
    <mergeCell ref="E16:F16"/>
    <mergeCell ref="E17:F17"/>
    <mergeCell ref="C21:D21"/>
    <mergeCell ref="C20:D20"/>
    <mergeCell ref="C19:D19"/>
    <mergeCell ref="C17:D17"/>
    <mergeCell ref="E18:F18"/>
    <mergeCell ref="C15:D15"/>
    <mergeCell ref="E21:F21"/>
    <mergeCell ref="E22:F22"/>
    <mergeCell ref="C16:D16"/>
    <mergeCell ref="C18:D18"/>
    <mergeCell ref="E20:F20"/>
    <mergeCell ref="C22:D22"/>
    <mergeCell ref="E19:F19"/>
  </mergeCells>
  <phoneticPr fontId="4" type="noConversion"/>
  <pageMargins left="0.23622047244094491" right="0.19685039370078741" top="0.56000000000000005" bottom="0.23622047244094491" header="0.31496062992125984" footer="0.31496062992125984"/>
  <pageSetup paperSize="9" scale="90" orientation="portrait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3"/>
  <sheetViews>
    <sheetView zoomScale="75" workbookViewId="0">
      <selection activeCell="E27" sqref="E27"/>
    </sheetView>
  </sheetViews>
  <sheetFormatPr defaultRowHeight="12.75"/>
  <cols>
    <col min="1" max="1" width="4.6640625" customWidth="1"/>
    <col min="2" max="2" width="1" hidden="1" customWidth="1"/>
    <col min="3" max="3" width="34.33203125" customWidth="1"/>
    <col min="4" max="4" width="14.6640625" customWidth="1"/>
    <col min="5" max="5" width="15.33203125" customWidth="1"/>
    <col min="6" max="6" width="16.6640625" customWidth="1"/>
    <col min="7" max="7" width="13.83203125" customWidth="1"/>
    <col min="8" max="8" width="15" customWidth="1"/>
    <col min="9" max="9" width="15.83203125" customWidth="1"/>
    <col min="10" max="10" width="13.5" customWidth="1"/>
    <col min="11" max="11" width="16.5" customWidth="1"/>
  </cols>
  <sheetData>
    <row r="1" spans="1:11" ht="17.25" customHeight="1">
      <c r="A1" s="4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0.5" customHeight="1">
      <c r="A2" s="4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1.25" customHeight="1">
      <c r="A3" s="42" t="s">
        <v>115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8.25" customHeight="1">
      <c r="A4" s="42"/>
      <c r="C4" s="122" t="s">
        <v>31</v>
      </c>
      <c r="D4" s="123" t="s">
        <v>27</v>
      </c>
      <c r="F4" s="122"/>
      <c r="G4" s="52"/>
      <c r="H4" s="52"/>
      <c r="I4" s="52"/>
      <c r="J4" s="52"/>
      <c r="K4" s="52"/>
    </row>
    <row r="5" spans="1:11" ht="5.25" customHeight="1">
      <c r="A5" s="42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ht="10.5" customHeight="1">
      <c r="A6" s="42" t="s">
        <v>28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10.5" customHeight="1">
      <c r="A7" s="42" t="s">
        <v>41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2" customHeight="1">
      <c r="A8" s="42" t="s">
        <v>42</v>
      </c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1:11" ht="12.75" customHeight="1">
      <c r="A9" s="42" t="s">
        <v>29</v>
      </c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ht="12" customHeight="1">
      <c r="A10" s="168" t="s">
        <v>316</v>
      </c>
      <c r="B10" s="169"/>
      <c r="C10" s="169"/>
      <c r="D10" s="52"/>
      <c r="E10" s="52"/>
      <c r="F10" s="52"/>
      <c r="G10" s="52"/>
      <c r="H10" s="52"/>
      <c r="I10" s="52"/>
      <c r="J10" s="52"/>
      <c r="K10" s="52"/>
    </row>
    <row r="11" spans="1:11" ht="10.5" customHeight="1">
      <c r="A11" s="42" t="s">
        <v>30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ht="10.5" customHeight="1">
      <c r="A12" s="42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ht="17.25" customHeight="1">
      <c r="A13" s="42"/>
      <c r="B13" s="243" t="s">
        <v>35</v>
      </c>
      <c r="C13" s="243"/>
      <c r="D13" s="243"/>
      <c r="E13" s="243"/>
      <c r="F13" s="243"/>
      <c r="G13" s="243"/>
      <c r="H13" s="243"/>
      <c r="I13" s="243"/>
      <c r="J13" s="243"/>
      <c r="K13" s="52"/>
    </row>
    <row r="14" spans="1:11" ht="25.5" customHeight="1">
      <c r="A14" s="15"/>
      <c r="B14" s="246" t="s">
        <v>134</v>
      </c>
      <c r="C14" s="246"/>
      <c r="D14" s="246"/>
      <c r="E14" s="246"/>
      <c r="F14" s="246"/>
      <c r="G14" s="246"/>
      <c r="H14" s="246"/>
      <c r="I14" s="246"/>
      <c r="J14" s="246"/>
      <c r="K14" s="53"/>
    </row>
    <row r="15" spans="1:11" ht="15.75">
      <c r="A15" s="43"/>
      <c r="B15" s="247" t="s">
        <v>65</v>
      </c>
      <c r="C15" s="247"/>
      <c r="D15" s="247"/>
      <c r="E15" s="247"/>
      <c r="F15" s="247"/>
      <c r="G15" s="247"/>
      <c r="H15" s="247"/>
      <c r="I15" s="247"/>
      <c r="J15" s="247"/>
      <c r="K15" s="44"/>
    </row>
    <row r="16" spans="1:11" ht="9" customHeight="1">
      <c r="A16" s="43"/>
      <c r="K16" s="44"/>
    </row>
    <row r="17" spans="1:11" ht="40.5" customHeight="1">
      <c r="A17" s="233" t="s">
        <v>32</v>
      </c>
      <c r="B17" s="235" t="s">
        <v>37</v>
      </c>
      <c r="C17" s="236"/>
      <c r="D17" s="244" t="s">
        <v>33</v>
      </c>
      <c r="E17" s="245"/>
      <c r="F17" s="244" t="s">
        <v>34</v>
      </c>
      <c r="G17" s="245"/>
      <c r="H17" s="244" t="s">
        <v>36</v>
      </c>
      <c r="I17" s="245"/>
      <c r="J17" s="244" t="s">
        <v>34</v>
      </c>
      <c r="K17" s="245"/>
    </row>
    <row r="18" spans="1:11" ht="30" customHeight="1">
      <c r="A18" s="234"/>
      <c r="B18" s="237"/>
      <c r="C18" s="238"/>
      <c r="D18" s="138" t="s">
        <v>43</v>
      </c>
      <c r="E18" s="138" t="s">
        <v>44</v>
      </c>
      <c r="F18" s="124"/>
      <c r="G18" s="124"/>
      <c r="H18" s="124"/>
      <c r="I18" s="124"/>
      <c r="J18" s="124"/>
      <c r="K18" s="124"/>
    </row>
    <row r="19" spans="1:11" ht="15.75" customHeight="1">
      <c r="A19" s="45">
        <v>1</v>
      </c>
      <c r="B19" s="239">
        <v>2</v>
      </c>
      <c r="C19" s="240"/>
      <c r="D19" s="45">
        <v>3</v>
      </c>
      <c r="E19" s="46" t="s">
        <v>135</v>
      </c>
      <c r="F19" s="46" t="s">
        <v>136</v>
      </c>
      <c r="G19" s="45">
        <v>6</v>
      </c>
      <c r="H19" s="45">
        <v>7</v>
      </c>
      <c r="I19" s="45">
        <v>8</v>
      </c>
      <c r="J19" s="45">
        <v>9</v>
      </c>
      <c r="K19" s="45">
        <v>10</v>
      </c>
    </row>
    <row r="20" spans="1:11" ht="13.5" customHeight="1">
      <c r="A20" s="140"/>
      <c r="B20" s="241"/>
      <c r="C20" s="242"/>
      <c r="D20" s="170"/>
      <c r="E20" s="154"/>
      <c r="F20" s="48"/>
      <c r="G20" s="48"/>
      <c r="H20" s="48"/>
      <c r="I20" s="48"/>
      <c r="J20" s="48"/>
      <c r="K20" s="48"/>
    </row>
    <row r="21" spans="1:11" ht="13.5" customHeight="1">
      <c r="A21" s="140"/>
      <c r="B21" s="241"/>
      <c r="C21" s="242"/>
      <c r="D21" s="170"/>
      <c r="E21" s="170"/>
      <c r="F21" s="48"/>
      <c r="G21" s="48"/>
      <c r="H21" s="48"/>
      <c r="I21" s="48"/>
      <c r="J21" s="48"/>
      <c r="K21" s="48"/>
    </row>
    <row r="22" spans="1:11" ht="13.5" customHeight="1">
      <c r="A22" s="140"/>
      <c r="B22" s="253"/>
      <c r="C22" s="254"/>
      <c r="D22" s="137"/>
      <c r="E22" s="170"/>
      <c r="F22" s="48"/>
      <c r="G22" s="48"/>
      <c r="H22" s="48"/>
      <c r="I22" s="48"/>
      <c r="J22" s="48"/>
      <c r="K22" s="48"/>
    </row>
    <row r="23" spans="1:11" ht="13.5" customHeight="1">
      <c r="A23" s="140"/>
      <c r="B23" s="251"/>
      <c r="C23" s="252"/>
      <c r="D23" s="137"/>
      <c r="E23" s="170"/>
      <c r="F23" s="48"/>
      <c r="G23" s="48"/>
      <c r="H23" s="48"/>
      <c r="I23" s="48"/>
      <c r="J23" s="48"/>
      <c r="K23" s="48"/>
    </row>
    <row r="24" spans="1:11" ht="13.5" customHeight="1">
      <c r="A24" s="140"/>
      <c r="B24" s="253"/>
      <c r="C24" s="254"/>
      <c r="D24" s="137"/>
      <c r="E24" s="175"/>
      <c r="F24" s="49"/>
      <c r="G24" s="49"/>
      <c r="H24" s="49"/>
      <c r="I24" s="49"/>
      <c r="J24" s="49"/>
      <c r="K24" s="49"/>
    </row>
    <row r="25" spans="1:11" ht="13.5" customHeight="1">
      <c r="A25" s="140"/>
      <c r="B25" s="253"/>
      <c r="C25" s="254"/>
      <c r="D25" s="137"/>
      <c r="E25" s="175"/>
      <c r="F25" s="49"/>
      <c r="G25" s="49"/>
      <c r="H25" s="49"/>
      <c r="I25" s="49"/>
      <c r="J25" s="49"/>
      <c r="K25" s="49"/>
    </row>
    <row r="26" spans="1:11" ht="13.5" customHeight="1">
      <c r="A26" s="140"/>
      <c r="B26" s="249"/>
      <c r="C26" s="250"/>
      <c r="D26" s="137"/>
      <c r="E26" s="175"/>
      <c r="F26" s="49"/>
      <c r="G26" s="49"/>
      <c r="H26" s="49"/>
      <c r="I26" s="49"/>
      <c r="J26" s="49"/>
      <c r="K26" s="49"/>
    </row>
    <row r="27" spans="1:11" ht="13.5" customHeight="1">
      <c r="A27" s="140"/>
      <c r="B27" s="253"/>
      <c r="C27" s="254"/>
      <c r="D27" s="137"/>
      <c r="E27" s="172"/>
      <c r="F27" s="49"/>
      <c r="G27" s="49"/>
      <c r="H27" s="49"/>
      <c r="I27" s="49"/>
      <c r="J27" s="49"/>
      <c r="K27" s="49"/>
    </row>
    <row r="28" spans="1:11" ht="13.5" customHeight="1">
      <c r="A28" s="140"/>
      <c r="B28" s="251"/>
      <c r="C28" s="252"/>
      <c r="D28" s="137"/>
      <c r="E28" s="172"/>
      <c r="F28" s="49"/>
      <c r="G28" s="49"/>
      <c r="H28" s="49"/>
      <c r="I28" s="49"/>
      <c r="J28" s="49"/>
      <c r="K28" s="49"/>
    </row>
    <row r="29" spans="1:11" ht="13.5" customHeight="1">
      <c r="A29" s="140"/>
      <c r="B29" s="249"/>
      <c r="C29" s="250"/>
      <c r="D29" s="137"/>
      <c r="E29" s="172"/>
      <c r="F29" s="49"/>
      <c r="G29" s="49"/>
      <c r="H29" s="49"/>
      <c r="I29" s="49"/>
      <c r="J29" s="49"/>
      <c r="K29" s="49"/>
    </row>
    <row r="30" spans="1:11" ht="15.75">
      <c r="A30" s="140"/>
      <c r="B30" s="249"/>
      <c r="C30" s="250"/>
      <c r="D30" s="155"/>
      <c r="E30" s="173"/>
      <c r="F30" s="49"/>
      <c r="G30" s="49"/>
      <c r="H30" s="49"/>
      <c r="I30" s="49"/>
      <c r="J30" s="49"/>
      <c r="K30" s="49"/>
    </row>
    <row r="31" spans="1:11" ht="15.75">
      <c r="A31" s="140"/>
      <c r="B31" s="249"/>
      <c r="C31" s="250"/>
      <c r="D31" s="155"/>
      <c r="E31" s="173"/>
      <c r="F31" s="49"/>
      <c r="G31" s="49"/>
      <c r="H31" s="49"/>
      <c r="I31" s="49"/>
      <c r="J31" s="49"/>
      <c r="K31" s="49"/>
    </row>
    <row r="32" spans="1:11" ht="15.75">
      <c r="A32" s="140"/>
      <c r="B32" s="249"/>
      <c r="C32" s="250"/>
      <c r="D32" s="155"/>
      <c r="E32" s="173"/>
      <c r="F32" s="49"/>
      <c r="G32" s="49"/>
      <c r="H32" s="49"/>
      <c r="I32" s="49"/>
      <c r="J32" s="49"/>
      <c r="K32" s="49"/>
    </row>
    <row r="33" spans="1:11" ht="15.75">
      <c r="A33" s="140"/>
      <c r="B33" s="251"/>
      <c r="C33" s="252"/>
      <c r="D33" s="137"/>
      <c r="E33" s="172"/>
      <c r="F33" s="49"/>
      <c r="G33" s="49"/>
      <c r="H33" s="49"/>
      <c r="I33" s="49"/>
      <c r="J33" s="49"/>
      <c r="K33" s="49"/>
    </row>
    <row r="34" spans="1:11" ht="15.75">
      <c r="A34" s="140"/>
      <c r="B34" s="249"/>
      <c r="C34" s="250"/>
      <c r="D34" s="152"/>
      <c r="E34" s="150"/>
      <c r="F34" s="5"/>
      <c r="G34" s="49"/>
      <c r="H34" s="49"/>
      <c r="I34" s="49"/>
      <c r="J34" s="49"/>
      <c r="K34" s="49"/>
    </row>
    <row r="35" spans="1:11" ht="15.75">
      <c r="A35" s="47"/>
      <c r="B35" s="249"/>
      <c r="C35" s="250"/>
      <c r="D35" s="155"/>
      <c r="E35" s="155"/>
      <c r="F35" s="5"/>
      <c r="G35" s="5"/>
      <c r="H35" s="5"/>
      <c r="I35" s="5"/>
      <c r="J35" s="50"/>
      <c r="K35" s="50"/>
    </row>
    <row r="36" spans="1:11" ht="15.75">
      <c r="A36" s="47"/>
      <c r="B36" s="248"/>
      <c r="C36" s="248"/>
      <c r="D36" s="155"/>
      <c r="E36" s="155"/>
      <c r="F36" s="5"/>
      <c r="G36" s="5"/>
      <c r="H36" s="5"/>
      <c r="I36" s="5"/>
      <c r="J36" s="5"/>
      <c r="K36" s="5"/>
    </row>
    <row r="37" spans="1:11" ht="15.75" customHeight="1">
      <c r="A37" s="5"/>
      <c r="B37" s="5"/>
      <c r="C37" s="5"/>
      <c r="D37" s="5"/>
      <c r="E37" s="157"/>
      <c r="F37" s="5"/>
      <c r="G37" s="5"/>
      <c r="H37" s="5"/>
      <c r="I37" s="5"/>
      <c r="J37" s="5"/>
      <c r="K37" s="5"/>
    </row>
    <row r="38" spans="1:11" ht="23.25" customHeight="1">
      <c r="A38" s="5"/>
      <c r="B38" s="5"/>
      <c r="C38" s="158" t="s">
        <v>250</v>
      </c>
      <c r="D38" s="159"/>
      <c r="E38" s="159"/>
      <c r="F38" s="158"/>
      <c r="G38" s="158"/>
      <c r="H38" s="158"/>
      <c r="I38" s="158"/>
      <c r="J38" s="158"/>
      <c r="K38" s="5"/>
    </row>
    <row r="39" spans="1:11">
      <c r="C39" s="126"/>
      <c r="D39" s="125"/>
      <c r="E39" s="125"/>
      <c r="F39" s="125"/>
      <c r="G39" s="125"/>
      <c r="H39" s="127"/>
      <c r="I39" s="125"/>
      <c r="J39" s="125"/>
    </row>
    <row r="42" spans="1:11">
      <c r="C42" s="125" t="s">
        <v>38</v>
      </c>
      <c r="D42" s="125"/>
      <c r="E42" s="125"/>
      <c r="F42" s="125"/>
      <c r="G42" s="125"/>
      <c r="H42" s="125" t="s">
        <v>40</v>
      </c>
      <c r="I42" s="125"/>
      <c r="J42" s="125"/>
    </row>
    <row r="43" spans="1:11">
      <c r="C43" s="126" t="s">
        <v>39</v>
      </c>
      <c r="D43" s="125"/>
      <c r="E43" s="125"/>
      <c r="F43" s="125"/>
      <c r="G43" s="125"/>
      <c r="H43" s="127" t="s">
        <v>45</v>
      </c>
      <c r="I43" s="125"/>
      <c r="J43" s="125"/>
    </row>
  </sheetData>
  <mergeCells count="27">
    <mergeCell ref="B21:C21"/>
    <mergeCell ref="B22:C22"/>
    <mergeCell ref="B23:C23"/>
    <mergeCell ref="B35:C35"/>
    <mergeCell ref="B28:C28"/>
    <mergeCell ref="B26:C26"/>
    <mergeCell ref="B25:C25"/>
    <mergeCell ref="B27:C27"/>
    <mergeCell ref="B24:C24"/>
    <mergeCell ref="B36:C36"/>
    <mergeCell ref="B30:C30"/>
    <mergeCell ref="B29:C29"/>
    <mergeCell ref="B31:C31"/>
    <mergeCell ref="B32:C32"/>
    <mergeCell ref="B34:C34"/>
    <mergeCell ref="B33:C33"/>
    <mergeCell ref="A17:A18"/>
    <mergeCell ref="B17:C18"/>
    <mergeCell ref="B19:C19"/>
    <mergeCell ref="B20:C20"/>
    <mergeCell ref="B13:J13"/>
    <mergeCell ref="D17:E17"/>
    <mergeCell ref="F17:G17"/>
    <mergeCell ref="H17:I17"/>
    <mergeCell ref="J17:K17"/>
    <mergeCell ref="B14:J14"/>
    <mergeCell ref="B15:J15"/>
  </mergeCells>
  <phoneticPr fontId="4" type="noConversion"/>
  <pageMargins left="0.78" right="0.42" top="0.2" bottom="0.2" header="0.2" footer="0.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баланс</vt:lpstr>
      <vt:lpstr>актив</vt:lpstr>
      <vt:lpstr>паcсив</vt:lpstr>
      <vt:lpstr>паcсив </vt:lpstr>
      <vt:lpstr>Молия.нат</vt:lpstr>
      <vt:lpstr>м1</vt:lpstr>
      <vt:lpstr>м2</vt:lpstr>
      <vt:lpstr>Форма-2а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bmw2</dc:creator>
  <cp:lastModifiedBy>Пользователь</cp:lastModifiedBy>
  <cp:lastPrinted>2016-06-24T11:37:42Z</cp:lastPrinted>
  <dcterms:created xsi:type="dcterms:W3CDTF">2006-08-22T05:45:21Z</dcterms:created>
  <dcterms:modified xsi:type="dcterms:W3CDTF">2020-02-10T04:37:50Z</dcterms:modified>
</cp:coreProperties>
</file>