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\111\баланс\"/>
    </mc:Choice>
  </mc:AlternateContent>
  <xr:revisionPtr revIDLastSave="0" documentId="8_{1C8CAB6E-734D-4AC7-B7BC-C0F14B7CDE98}" xr6:coauthVersionLast="37" xr6:coauthVersionMax="37" xr10:uidLastSave="{00000000-0000-0000-0000-000000000000}"/>
  <bookViews>
    <workbookView xWindow="0" yWindow="0" windowWidth="23040" windowHeight="8940" tabRatio="635" xr2:uid="{00000000-000D-0000-FFFF-FFFF00000000}"/>
  </bookViews>
  <sheets>
    <sheet name="баланс" sheetId="2" r:id="rId1"/>
    <sheet name="актив" sheetId="3" r:id="rId2"/>
    <sheet name="пасив" sheetId="4" r:id="rId3"/>
    <sheet name="пасив " sheetId="36" r:id="rId4"/>
    <sheet name="Мол.нат" sheetId="5" r:id="rId5"/>
    <sheet name="м1" sheetId="6" r:id="rId6"/>
    <sheet name="м2" sheetId="37" r:id="rId7"/>
    <sheet name="Форма-2а" sheetId="7" r:id="rId8"/>
  </sheets>
  <calcPr calcId="179021"/>
</workbook>
</file>

<file path=xl/calcChain.xml><?xml version="1.0" encoding="utf-8"?>
<calcChain xmlns="http://schemas.openxmlformats.org/spreadsheetml/2006/main">
  <c r="D33" i="3" l="1"/>
  <c r="D26" i="3"/>
  <c r="D9" i="4" s="1"/>
  <c r="D45" i="3"/>
  <c r="D20" i="4"/>
  <c r="D35" i="4"/>
  <c r="D12" i="36" s="1"/>
  <c r="D13" i="36" s="1"/>
  <c r="E38" i="7"/>
  <c r="D38" i="7"/>
  <c r="D8" i="3"/>
  <c r="D24" i="3"/>
  <c r="E32" i="37"/>
  <c r="C32" i="37"/>
  <c r="F9" i="6"/>
  <c r="E8" i="6"/>
  <c r="E15" i="6" s="1"/>
  <c r="E27" i="6" s="1"/>
  <c r="E2" i="37" s="1"/>
  <c r="E5" i="37" s="1"/>
  <c r="C8" i="3"/>
  <c r="C24" i="3"/>
  <c r="C8" i="6"/>
  <c r="C35" i="4"/>
  <c r="C12" i="36" s="1"/>
  <c r="C13" i="36" s="1"/>
  <c r="C20" i="4"/>
  <c r="D22" i="4"/>
  <c r="C22" i="4"/>
  <c r="C45" i="3"/>
  <c r="C26" i="3"/>
  <c r="C9" i="4" s="1"/>
  <c r="C33" i="3"/>
  <c r="D27" i="6"/>
  <c r="D8" i="6"/>
  <c r="D9" i="6"/>
  <c r="C15" i="6" s="1"/>
  <c r="C27" i="6" s="1"/>
  <c r="C2" i="37" s="1"/>
  <c r="C5" i="37" s="1"/>
  <c r="C10" i="4" l="1"/>
  <c r="D10" i="4"/>
</calcChain>
</file>

<file path=xl/sharedStrings.xml><?xml version="1.0" encoding="utf-8"?>
<sst xmlns="http://schemas.openxmlformats.org/spreadsheetml/2006/main" count="475" uniqueCount="382">
  <si>
    <t>Ижра шартномалардан</t>
  </si>
  <si>
    <t>2020  йил     1 апрель_ холатига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</si>
  <si>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</si>
  <si>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</si>
  <si>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</si>
  <si>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</si>
  <si>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</si>
  <si>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</si>
  <si>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</si>
  <si>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</si>
  <si>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</si>
  <si>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</si>
  <si>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</si>
  <si>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</si>
  <si>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</si>
  <si>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</si>
  <si>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</si>
  <si>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</si>
  <si>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</si>
  <si>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</si>
  <si>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</si>
  <si>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</si>
  <si>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</si>
  <si>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</si>
  <si>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</si>
  <si>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</si>
  <si>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</si>
  <si>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</si>
  <si>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</si>
  <si>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</si>
  <si>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</si>
  <si>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</si>
  <si>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</si>
  <si>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</si>
  <si>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</si>
  <si>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</si>
  <si>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</si>
  <si>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</si>
  <si>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</si>
  <si>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</si>
  <si>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</si>
  <si>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t>Маъмурий харажатлар                                                                                             Административные расходы</t>
  </si>
  <si>
    <t>12 % ли ажратма</t>
  </si>
  <si>
    <t>Бошка операцион харажатлар                                                                         Прочие операционные расходы</t>
  </si>
  <si>
    <t>Касаба уюшма бадали</t>
  </si>
  <si>
    <t>Тайёрлов савдо корхонаси</t>
  </si>
  <si>
    <t>50%ли ажратма</t>
  </si>
  <si>
    <t xml:space="preserve">5%ли ажратма 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</si>
  <si>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</si>
  <si>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</si>
  <si>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</si>
  <si>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</si>
  <si>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</si>
  <si>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</si>
  <si>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</si>
  <si>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</si>
  <si>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</si>
  <si>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</si>
  <si>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</si>
  <si>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</si>
  <si>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</si>
  <si>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</si>
  <si>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</si>
  <si>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</si>
  <si>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</si>
  <si>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</si>
  <si>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</si>
  <si>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</si>
  <si>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</si>
  <si>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</si>
  <si>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</si>
  <si>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</si>
  <si>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4</t>
  </si>
  <si>
    <t>5</t>
  </si>
  <si>
    <t>Даромад солиги</t>
  </si>
  <si>
    <t>ИНПС</t>
  </si>
  <si>
    <t xml:space="preserve">Кодлар           Коды </t>
  </si>
  <si>
    <t>БТУТ буйича 1-шакл</t>
  </si>
  <si>
    <t>Корхона, ташкилот:</t>
  </si>
  <si>
    <t>КТУТ буйича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</si>
  <si>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</si>
  <si>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</si>
  <si>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</si>
  <si>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</si>
  <si>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</si>
  <si>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</si>
  <si>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</si>
  <si>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</si>
  <si>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</si>
  <si>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</si>
  <si>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</si>
  <si>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</si>
  <si>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</si>
  <si>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</si>
  <si>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</si>
  <si>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</si>
  <si>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</si>
  <si>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АКТИВ</t>
  </si>
  <si>
    <t>010</t>
  </si>
  <si>
    <t>011</t>
  </si>
  <si>
    <t>012</t>
  </si>
  <si>
    <t>020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</si>
  <si>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</si>
  <si>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</si>
  <si>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</si>
  <si>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</si>
  <si>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</si>
  <si>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</si>
  <si>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</si>
  <si>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</si>
  <si>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</si>
  <si>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</si>
  <si>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</si>
  <si>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</si>
  <si>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</si>
  <si>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</si>
  <si>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</si>
  <si>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</si>
  <si>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</si>
  <si>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</si>
  <si>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</si>
  <si>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</si>
  <si>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</si>
  <si>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</si>
  <si>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</si>
  <si>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</si>
  <si>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</si>
  <si>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</si>
  <si>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</si>
  <si>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</si>
  <si>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</si>
  <si>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</si>
  <si>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</si>
  <si>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</si>
  <si>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</si>
  <si>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</si>
  <si>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</si>
  <si>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</si>
  <si>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</si>
  <si>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</si>
  <si>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</si>
  <si>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</si>
  <si>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</si>
  <si>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</si>
  <si>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</si>
  <si>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</si>
  <si>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</si>
  <si>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</si>
  <si>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</si>
  <si>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</si>
  <si>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</si>
  <si>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</si>
  <si>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</si>
  <si>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</si>
  <si>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</si>
  <si>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</si>
  <si>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</si>
  <si>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</si>
  <si>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</si>
  <si>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</si>
  <si>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</si>
  <si>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</si>
  <si>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</si>
  <si>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</si>
  <si>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</si>
  <si>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</si>
  <si>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</si>
  <si>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</si>
  <si>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</si>
  <si>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</si>
  <si>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</si>
  <si>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</si>
  <si>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</si>
  <si>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</si>
  <si>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</si>
  <si>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</si>
  <si>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</si>
  <si>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</si>
  <si>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</si>
  <si>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</si>
  <si>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</si>
  <si>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</si>
  <si>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</si>
  <si>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</si>
  <si>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</si>
  <si>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</si>
  <si>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</si>
  <si>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</si>
  <si>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</si>
  <si>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</si>
  <si>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</si>
  <si>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</si>
  <si>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</si>
  <si>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</si>
  <si>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</si>
  <si>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</si>
  <si>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</si>
  <si>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</si>
  <si>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</si>
  <si>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</si>
  <si>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</si>
  <si>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</si>
  <si>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</si>
  <si>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</si>
  <si>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</si>
  <si>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</si>
  <si>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</si>
  <si>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</si>
  <si>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</si>
  <si>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</si>
  <si>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</si>
  <si>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</si>
  <si>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</si>
  <si>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</si>
  <si>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</si>
  <si>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</si>
  <si>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</si>
  <si>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</si>
  <si>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</si>
  <si>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</si>
  <si>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</si>
  <si>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</si>
  <si>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</si>
  <si>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</si>
  <si>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</si>
  <si>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</si>
  <si>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</si>
  <si>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</si>
  <si>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</si>
  <si>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</si>
  <si>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</si>
  <si>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</si>
  <si>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</si>
  <si>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</si>
  <si>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</si>
  <si>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</si>
  <si>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</si>
  <si>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</si>
  <si>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</si>
  <si>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</si>
  <si>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t xml:space="preserve">   Руководитель   __________________</t>
  </si>
  <si>
    <t>Главный бухгалтер _______________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</si>
  <si>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</si>
  <si>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</si>
  <si>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</si>
  <si>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</si>
  <si>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</si>
  <si>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</si>
  <si>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>Куриклаш хизмати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</si>
  <si>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</si>
  <si>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</si>
  <si>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</si>
  <si>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</si>
  <si>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</si>
  <si>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</si>
  <si>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</si>
  <si>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</si>
  <si>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</si>
  <si>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</si>
  <si>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</si>
  <si>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</si>
  <si>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</si>
  <si>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</si>
  <si>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</si>
  <si>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</si>
  <si>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</si>
  <si>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</si>
  <si>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</si>
  <si>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</si>
  <si>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</si>
  <si>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</si>
  <si>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</si>
  <si>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</si>
  <si>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</si>
  <si>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</si>
  <si>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</si>
  <si>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</si>
  <si>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</si>
  <si>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</si>
  <si>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</si>
  <si>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</si>
  <si>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</si>
  <si>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</si>
  <si>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</si>
  <si>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</si>
  <si>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</si>
  <si>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</si>
  <si>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</si>
  <si>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</si>
  <si>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</si>
  <si>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</si>
  <si>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</si>
  <si>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</si>
  <si>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</si>
  <si>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</si>
  <si>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</si>
  <si>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</si>
  <si>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</si>
  <si>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</si>
  <si>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</si>
  <si>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</si>
  <si>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</si>
  <si>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</si>
  <si>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</si>
  <si>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</si>
  <si>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</si>
  <si>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</si>
  <si>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</si>
  <si>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</si>
  <si>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</si>
  <si>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</si>
  <si>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</si>
  <si>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</si>
  <si>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</si>
  <si>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</si>
  <si>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</si>
  <si>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</si>
  <si>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</si>
  <si>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</si>
  <si>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</si>
  <si>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</si>
  <si>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</si>
  <si>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</si>
  <si>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</si>
  <si>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</si>
  <si>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</si>
  <si>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</si>
  <si>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</si>
  <si>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</si>
  <si>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</si>
  <si>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</si>
  <si>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</si>
  <si>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</si>
  <si>
    <t xml:space="preserve">Бюджетга туловларнинг кечиктирилганлиги учун молиявий жазолар
Финансовые санкции за просроченные платежи в бюджет 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</si>
  <si>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</si>
  <si>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</si>
  <si>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</si>
  <si>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</si>
  <si>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</si>
  <si>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</si>
  <si>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</si>
  <si>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</si>
  <si>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</si>
  <si>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</si>
  <si>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</si>
  <si>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</si>
  <si>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</si>
  <si>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</si>
  <si>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</si>
  <si>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</si>
  <si>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</si>
  <si>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</si>
  <si>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</si>
  <si>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</si>
  <si>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</si>
  <si>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</si>
  <si>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</si>
  <si>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</si>
  <si>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</si>
  <si>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</si>
  <si>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</si>
  <si>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</si>
  <si>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</si>
  <si>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</si>
  <si>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</si>
  <si>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</si>
  <si>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</si>
  <si>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</si>
  <si>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</si>
  <si>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</si>
  <si>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</si>
  <si>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</si>
  <si>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</si>
  <si>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</si>
  <si>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</si>
  <si>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По _________________на  ______________  20___ год.</t>
  </si>
  <si>
    <t>2020 йил 1 июль
с 1 января по 1 июль 2020год</t>
  </si>
  <si>
    <t>Мол-мулк солиги</t>
  </si>
  <si>
    <t>Ягона ер солиги</t>
  </si>
  <si>
    <t>Сув Ресрусларидан фойдаланлиги учун</t>
  </si>
  <si>
    <t>Ягона солиги</t>
  </si>
  <si>
    <t>2020 йил  1 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</si>
</sst>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[Red]0"/>
    <numFmt numFmtId="166" formatCode="0.0000;[Red]0.0000"/>
    <numFmt numFmtId="167" formatCode="#,##0.0_р_."/>
    <numFmt numFmtId="168" formatCode="#,##0.0"/>
  </numFmts>
  <fonts count="41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sz val="10"/>
      <color indexed="59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i/>
      <sz val="10"/>
      <color indexed="5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59"/>
      <name val="Times New Roman Cyr"/>
      <charset val="204"/>
    </font>
    <font>
      <i/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165" fontId="0" fillId="0" borderId="0" xfId="0" applyNumberFormat="1"/>
    <xf numFmtId="165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1" applyFont="1" applyProtection="1">
      <protection hidden="1"/>
    </xf>
    <xf numFmtId="0" fontId="7" fillId="0" borderId="0" xfId="1" applyFont="1" applyFill="1" applyAlignment="1" applyProtection="1">
      <alignment horizontal="center"/>
      <protection hidden="1"/>
    </xf>
    <xf numFmtId="0" fontId="9" fillId="0" borderId="0" xfId="1" applyFont="1" applyFill="1" applyAlignment="1" applyProtection="1">
      <protection hidden="1"/>
    </xf>
    <xf numFmtId="0" fontId="18" fillId="0" borderId="1" xfId="1" applyFont="1" applyFill="1" applyBorder="1" applyAlignment="1" applyProtection="1">
      <alignment horizontal="center"/>
      <protection hidden="1"/>
    </xf>
    <xf numFmtId="49" fontId="18" fillId="0" borderId="1" xfId="1" applyNumberFormat="1" applyFont="1" applyFill="1" applyBorder="1" applyAlignment="1" applyProtection="1">
      <alignment horizontal="center"/>
      <protection hidden="1"/>
    </xf>
    <xf numFmtId="0" fontId="8" fillId="0" borderId="1" xfId="1" applyFont="1" applyBorder="1" applyProtection="1">
      <protection hidden="1"/>
    </xf>
    <xf numFmtId="2" fontId="19" fillId="0" borderId="1" xfId="1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2" fillId="0" borderId="0" xfId="0" applyFont="1" applyBorder="1" applyAlignment="1">
      <alignment horizontal="center"/>
    </xf>
    <xf numFmtId="0" fontId="8" fillId="0" borderId="0" xfId="1" applyFont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20" fillId="0" borderId="4" xfId="0" applyFont="1" applyFill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vertical="center" wrapText="1"/>
      <protection hidden="1"/>
    </xf>
    <xf numFmtId="0" fontId="22" fillId="0" borderId="1" xfId="0" applyFont="1" applyFill="1" applyBorder="1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>
      <alignment vertical="center" wrapText="1"/>
    </xf>
    <xf numFmtId="0" fontId="21" fillId="0" borderId="2" xfId="0" applyFont="1" applyFill="1" applyBorder="1" applyAlignment="1" applyProtection="1">
      <alignment vertical="center" wrapText="1"/>
      <protection hidden="1"/>
    </xf>
    <xf numFmtId="49" fontId="21" fillId="0" borderId="5" xfId="0" applyNumberFormat="1" applyFont="1" applyFill="1" applyBorder="1" applyAlignment="1" applyProtection="1">
      <alignment vertical="center" wrapText="1"/>
      <protection hidden="1"/>
    </xf>
    <xf numFmtId="49" fontId="21" fillId="0" borderId="3" xfId="0" applyNumberFormat="1" applyFont="1" applyFill="1" applyBorder="1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center" wrapText="1"/>
      <protection hidden="1"/>
    </xf>
    <xf numFmtId="0" fontId="23" fillId="0" borderId="1" xfId="0" applyFont="1" applyFill="1" applyBorder="1" applyAlignment="1" applyProtection="1">
      <alignment horizontal="left" vertical="center" wrapText="1"/>
      <protection hidden="1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 applyProtection="1">
      <alignment horizontal="center"/>
      <protection hidden="1"/>
    </xf>
    <xf numFmtId="0" fontId="21" fillId="0" borderId="6" xfId="0" applyFont="1" applyFill="1" applyBorder="1" applyAlignment="1" applyProtection="1">
      <alignment vertical="center" wrapText="1"/>
      <protection hidden="1"/>
    </xf>
    <xf numFmtId="0" fontId="22" fillId="0" borderId="1" xfId="0" applyFont="1" applyFill="1" applyBorder="1" applyAlignment="1" applyProtection="1">
      <alignment wrapText="1"/>
      <protection hidden="1"/>
    </xf>
    <xf numFmtId="0" fontId="21" fillId="0" borderId="1" xfId="0" applyFont="1" applyFill="1" applyBorder="1" applyAlignment="1" applyProtection="1">
      <alignment wrapText="1"/>
      <protection hidden="1"/>
    </xf>
    <xf numFmtId="49" fontId="21" fillId="0" borderId="1" xfId="0" applyNumberFormat="1" applyFont="1" applyFill="1" applyBorder="1" applyAlignment="1" applyProtection="1">
      <alignment wrapText="1"/>
      <protection hidden="1"/>
    </xf>
    <xf numFmtId="49" fontId="23" fillId="0" borderId="1" xfId="0" applyNumberFormat="1" applyFont="1" applyBorder="1" applyAlignment="1">
      <alignment vertical="center" wrapText="1"/>
    </xf>
    <xf numFmtId="0" fontId="23" fillId="0" borderId="1" xfId="1" applyFont="1" applyBorder="1" applyAlignment="1" applyProtection="1">
      <alignment vertical="center" wrapText="1"/>
      <protection hidden="1"/>
    </xf>
    <xf numFmtId="49" fontId="11" fillId="0" borderId="6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5" fillId="0" borderId="1" xfId="1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5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49" fontId="15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2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  <protection hidden="1"/>
    </xf>
    <xf numFmtId="49" fontId="2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5" fillId="0" borderId="3" xfId="1" applyFont="1" applyFill="1" applyBorder="1" applyAlignment="1" applyProtection="1">
      <alignment horizontal="center"/>
      <protection hidden="1"/>
    </xf>
    <xf numFmtId="0" fontId="25" fillId="0" borderId="1" xfId="1" applyFont="1" applyFill="1" applyBorder="1" applyAlignment="1" applyProtection="1">
      <alignment horizontal="center"/>
      <protection hidden="1"/>
    </xf>
    <xf numFmtId="0" fontId="25" fillId="0" borderId="1" xfId="1" applyFont="1" applyFill="1" applyBorder="1" applyAlignment="1" applyProtection="1">
      <alignment vertical="center" wrapText="1"/>
      <protection hidden="1"/>
    </xf>
    <xf numFmtId="49" fontId="25" fillId="0" borderId="1" xfId="1" applyNumberFormat="1" applyFont="1" applyFill="1" applyBorder="1" applyAlignment="1" applyProtection="1">
      <alignment horizontal="center"/>
      <protection hidden="1"/>
    </xf>
    <xf numFmtId="0" fontId="25" fillId="0" borderId="1" xfId="1" applyNumberFormat="1" applyFont="1" applyFill="1" applyBorder="1" applyAlignment="1" applyProtection="1">
      <alignment vertical="center" wrapText="1"/>
      <protection hidden="1"/>
    </xf>
    <xf numFmtId="49" fontId="25" fillId="0" borderId="1" xfId="1" applyNumberFormat="1" applyFont="1" applyFill="1" applyBorder="1" applyAlignment="1" applyProtection="1">
      <alignment horizontal="center" vertical="center"/>
      <protection hidden="1"/>
    </xf>
    <xf numFmtId="1" fontId="2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5" fillId="0" borderId="1" xfId="1" applyFont="1" applyFill="1" applyBorder="1" applyAlignment="1" applyProtection="1">
      <alignment vertical="center" wrapText="1" shrinkToFit="1"/>
      <protection hidden="1"/>
    </xf>
    <xf numFmtId="49" fontId="25" fillId="0" borderId="1" xfId="1" applyNumberFormat="1" applyFont="1" applyFill="1" applyBorder="1" applyAlignment="1" applyProtection="1">
      <alignment horizontal="center" vertical="center" wrapText="1" shrinkToFit="1"/>
      <protection hidden="1"/>
    </xf>
    <xf numFmtId="0" fontId="25" fillId="0" borderId="1" xfId="0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9" fontId="2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Border="1" applyAlignment="1">
      <alignment vertical="center" wrapText="1"/>
    </xf>
    <xf numFmtId="0" fontId="29" fillId="0" borderId="0" xfId="0" applyFont="1" applyAlignment="1">
      <alignment wrapText="1"/>
    </xf>
    <xf numFmtId="0" fontId="29" fillId="0" borderId="1" xfId="0" applyFont="1" applyBorder="1" applyAlignment="1">
      <alignment wrapText="1"/>
    </xf>
    <xf numFmtId="0" fontId="29" fillId="0" borderId="1" xfId="0" applyFont="1" applyFill="1" applyBorder="1" applyAlignment="1">
      <alignment vertical="center" wrapText="1"/>
    </xf>
    <xf numFmtId="0" fontId="13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vertical="center"/>
      <protection hidden="1"/>
    </xf>
    <xf numFmtId="49" fontId="3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/>
    <xf numFmtId="0" fontId="28" fillId="0" borderId="0" xfId="1" applyFont="1" applyAlignment="1" applyProtection="1">
      <alignment horizontal="left" vertical="center"/>
      <protection hidden="1"/>
    </xf>
    <xf numFmtId="0" fontId="28" fillId="0" borderId="0" xfId="1" applyFont="1" applyProtection="1">
      <protection hidden="1"/>
    </xf>
    <xf numFmtId="167" fontId="30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167" fontId="30" fillId="2" borderId="1" xfId="1" applyNumberFormat="1" applyFont="1" applyFill="1" applyBorder="1" applyAlignment="1" applyProtection="1">
      <alignment horizontal="center" vertical="center"/>
      <protection hidden="1"/>
    </xf>
    <xf numFmtId="167" fontId="30" fillId="2" borderId="1" xfId="1" applyNumberFormat="1" applyFont="1" applyFill="1" applyBorder="1" applyAlignment="1" applyProtection="1">
      <alignment horizontal="center" vertical="center"/>
      <protection locked="0" hidden="1"/>
    </xf>
    <xf numFmtId="167" fontId="30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30" fillId="0" borderId="1" xfId="0" applyNumberFormat="1" applyFont="1" applyBorder="1" applyAlignment="1">
      <alignment horizontal="center" vertical="center"/>
    </xf>
    <xf numFmtId="167" fontId="30" fillId="0" borderId="1" xfId="1" applyNumberFormat="1" applyFont="1" applyFill="1" applyBorder="1" applyAlignment="1" applyProtection="1">
      <alignment horizontal="center" vertical="center" wrapText="1"/>
      <protection locked="0" hidden="1"/>
    </xf>
    <xf numFmtId="167" fontId="30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0" fillId="0" borderId="1" xfId="1" applyNumberFormat="1" applyFont="1" applyFill="1" applyBorder="1" applyAlignment="1" applyProtection="1">
      <alignment horizontal="center" vertical="center" wrapText="1" shrinkToFit="1"/>
      <protection hidden="1"/>
    </xf>
    <xf numFmtId="167" fontId="6" fillId="0" borderId="1" xfId="0" applyNumberFormat="1" applyFont="1" applyBorder="1" applyAlignment="1">
      <alignment horizontal="center"/>
    </xf>
    <xf numFmtId="49" fontId="1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/>
    <xf numFmtId="167" fontId="8" fillId="0" borderId="1" xfId="0" applyNumberFormat="1" applyFont="1" applyBorder="1" applyAlignment="1" applyProtection="1">
      <protection hidden="1"/>
    </xf>
    <xf numFmtId="167" fontId="9" fillId="0" borderId="1" xfId="0" applyNumberFormat="1" applyFont="1" applyBorder="1" applyAlignment="1" applyProtection="1">
      <alignment horizontal="center"/>
      <protection hidden="1"/>
    </xf>
    <xf numFmtId="167" fontId="7" fillId="0" borderId="1" xfId="0" applyNumberFormat="1" applyFont="1" applyBorder="1" applyAlignment="1" applyProtection="1">
      <alignment horizontal="center"/>
      <protection hidden="1"/>
    </xf>
    <xf numFmtId="167" fontId="6" fillId="0" borderId="1" xfId="0" applyNumberFormat="1" applyFont="1" applyBorder="1" applyAlignment="1" applyProtection="1">
      <alignment horizontal="right"/>
      <protection hidden="1"/>
    </xf>
    <xf numFmtId="167" fontId="6" fillId="0" borderId="1" xfId="0" applyNumberFormat="1" applyFont="1" applyBorder="1" applyAlignment="1" applyProtection="1">
      <alignment horizontal="center"/>
      <protection hidden="1"/>
    </xf>
    <xf numFmtId="167" fontId="6" fillId="0" borderId="1" xfId="0" applyNumberFormat="1" applyFont="1" applyBorder="1" applyAlignment="1" applyProtection="1">
      <alignment horizontal="center"/>
      <protection locked="0" hidden="1"/>
    </xf>
    <xf numFmtId="167" fontId="7" fillId="0" borderId="1" xfId="0" applyNumberFormat="1" applyFont="1" applyBorder="1" applyAlignment="1" applyProtection="1">
      <alignment horizontal="center"/>
      <protection locked="0" hidden="1"/>
    </xf>
    <xf numFmtId="167" fontId="7" fillId="0" borderId="1" xfId="0" applyNumberFormat="1" applyFont="1" applyBorder="1" applyAlignment="1">
      <alignment horizontal="center"/>
    </xf>
    <xf numFmtId="167" fontId="9" fillId="0" borderId="1" xfId="0" applyNumberFormat="1" applyFont="1" applyFill="1" applyBorder="1" applyAlignment="1" applyProtection="1">
      <protection hidden="1"/>
    </xf>
    <xf numFmtId="167" fontId="7" fillId="0" borderId="1" xfId="0" applyNumberFormat="1" applyFont="1" applyBorder="1" applyAlignment="1" applyProtection="1">
      <protection hidden="1"/>
    </xf>
    <xf numFmtId="167" fontId="2" fillId="0" borderId="1" xfId="0" applyNumberFormat="1" applyFont="1" applyBorder="1" applyAlignment="1">
      <alignment horizontal="center"/>
    </xf>
    <xf numFmtId="167" fontId="7" fillId="0" borderId="1" xfId="1" applyNumberFormat="1" applyFont="1" applyBorder="1" applyAlignment="1" applyProtection="1">
      <alignment horizontal="center" vertical="center" wrapText="1"/>
      <protection hidden="1"/>
    </xf>
    <xf numFmtId="167" fontId="7" fillId="0" borderId="0" xfId="0" applyNumberFormat="1" applyFont="1" applyBorder="1" applyAlignment="1">
      <alignment horizontal="center"/>
    </xf>
    <xf numFmtId="167" fontId="30" fillId="0" borderId="1" xfId="0" applyNumberFormat="1" applyFont="1" applyBorder="1" applyAlignment="1">
      <alignment horizontal="center"/>
    </xf>
    <xf numFmtId="0" fontId="28" fillId="0" borderId="1" xfId="0" applyFont="1" applyBorder="1"/>
    <xf numFmtId="167" fontId="30" fillId="0" borderId="1" xfId="0" applyNumberFormat="1" applyFont="1" applyBorder="1"/>
    <xf numFmtId="167" fontId="6" fillId="0" borderId="1" xfId="0" applyNumberFormat="1" applyFont="1" applyFill="1" applyBorder="1" applyAlignment="1" applyProtection="1">
      <alignment horizontal="center"/>
      <protection hidden="1"/>
    </xf>
    <xf numFmtId="167" fontId="6" fillId="0" borderId="1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 applyProtection="1">
      <alignment horizontal="center"/>
      <protection hidden="1"/>
    </xf>
    <xf numFmtId="167" fontId="2" fillId="0" borderId="1" xfId="0" applyNumberFormat="1" applyFont="1" applyFill="1" applyBorder="1" applyAlignment="1">
      <alignment horizontal="center"/>
    </xf>
    <xf numFmtId="16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0" fillId="0" borderId="1" xfId="0" applyNumberFormat="1" applyFill="1" applyBorder="1"/>
    <xf numFmtId="0" fontId="35" fillId="0" borderId="0" xfId="1" applyFont="1" applyProtection="1">
      <protection hidden="1"/>
    </xf>
    <xf numFmtId="0" fontId="35" fillId="0" borderId="0" xfId="1" applyFont="1" applyAlignment="1" applyProtection="1">
      <alignment horizontal="center" vertical="center"/>
      <protection hidden="1"/>
    </xf>
    <xf numFmtId="164" fontId="0" fillId="0" borderId="0" xfId="0" applyNumberFormat="1"/>
    <xf numFmtId="167" fontId="0" fillId="0" borderId="0" xfId="0" applyNumberFormat="1"/>
    <xf numFmtId="167" fontId="2" fillId="0" borderId="1" xfId="0" applyNumberFormat="1" applyFont="1" applyFill="1" applyBorder="1" applyAlignment="1"/>
    <xf numFmtId="0" fontId="2" fillId="0" borderId="7" xfId="0" applyFont="1" applyBorder="1" applyAlignment="1"/>
    <xf numFmtId="168" fontId="0" fillId="0" borderId="0" xfId="0" applyNumberFormat="1"/>
    <xf numFmtId="0" fontId="6" fillId="0" borderId="4" xfId="0" applyFont="1" applyBorder="1" applyAlignment="1"/>
    <xf numFmtId="9" fontId="19" fillId="0" borderId="4" xfId="1" applyNumberFormat="1" applyFont="1" applyFill="1" applyBorder="1" applyAlignment="1" applyProtection="1">
      <alignment horizontal="left" vertical="center" wrapText="1"/>
      <protection hidden="1"/>
    </xf>
    <xf numFmtId="0" fontId="6" fillId="0" borderId="4" xfId="0" applyFont="1" applyBorder="1" applyAlignment="1">
      <alignment horizontal="left"/>
    </xf>
    <xf numFmtId="0" fontId="2" fillId="0" borderId="4" xfId="0" applyFont="1" applyBorder="1" applyAlignment="1"/>
    <xf numFmtId="0" fontId="19" fillId="0" borderId="4" xfId="1" applyFont="1" applyFill="1" applyBorder="1" applyAlignment="1" applyProtection="1">
      <alignment horizontal="left" vertical="center" wrapText="1"/>
      <protection hidden="1"/>
    </xf>
    <xf numFmtId="0" fontId="36" fillId="0" borderId="7" xfId="1" applyFont="1" applyFill="1" applyBorder="1" applyAlignment="1" applyProtection="1">
      <alignment horizontal="left"/>
      <protection hidden="1"/>
    </xf>
    <xf numFmtId="0" fontId="37" fillId="0" borderId="1" xfId="0" applyFont="1" applyBorder="1" applyAlignment="1">
      <alignment horizontal="left"/>
    </xf>
    <xf numFmtId="167" fontId="17" fillId="0" borderId="1" xfId="1" applyNumberFormat="1" applyFont="1" applyFill="1" applyBorder="1" applyAlignment="1" applyProtection="1">
      <protection locked="0" hidden="1"/>
    </xf>
    <xf numFmtId="167" fontId="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38" fillId="0" borderId="1" xfId="0" applyFont="1" applyBorder="1" applyAlignment="1"/>
    <xf numFmtId="164" fontId="38" fillId="0" borderId="1" xfId="0" applyNumberFormat="1" applyFont="1" applyBorder="1" applyAlignment="1"/>
    <xf numFmtId="167" fontId="39" fillId="0" borderId="1" xfId="1" applyNumberFormat="1" applyFont="1" applyFill="1" applyBorder="1" applyAlignment="1" applyProtection="1">
      <alignment horizontal="center"/>
      <protection locked="0" hidden="1"/>
    </xf>
    <xf numFmtId="167" fontId="40" fillId="0" borderId="1" xfId="0" applyNumberFormat="1" applyFont="1" applyBorder="1" applyAlignment="1">
      <alignment horizontal="center"/>
    </xf>
    <xf numFmtId="3" fontId="0" fillId="0" borderId="0" xfId="0" applyNumberFormat="1" applyBorder="1"/>
    <xf numFmtId="167" fontId="2" fillId="0" borderId="0" xfId="0" applyNumberFormat="1" applyFont="1" applyFill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  <protection hidden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49" fontId="2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5" fillId="0" borderId="1" xfId="1" applyFont="1" applyFill="1" applyBorder="1" applyAlignment="1" applyProtection="1">
      <alignment horizontal="center" vertical="center" wrapText="1"/>
      <protection hidden="1"/>
    </xf>
    <xf numFmtId="167" fontId="30" fillId="0" borderId="4" xfId="0" applyNumberFormat="1" applyFont="1" applyBorder="1" applyAlignment="1">
      <alignment horizontal="center" vertical="center" wrapText="1"/>
    </xf>
    <xf numFmtId="167" fontId="30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6" fontId="27" fillId="0" borderId="4" xfId="0" applyNumberFormat="1" applyFont="1" applyBorder="1" applyAlignment="1">
      <alignment horizontal="center" vertical="center" wrapText="1"/>
    </xf>
    <xf numFmtId="166" fontId="27" fillId="0" borderId="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7" fontId="30" fillId="0" borderId="4" xfId="0" applyNumberFormat="1" applyFont="1" applyBorder="1" applyAlignment="1">
      <alignment horizontal="center"/>
    </xf>
    <xf numFmtId="167" fontId="30" fillId="0" borderId="7" xfId="0" applyNumberFormat="1" applyFont="1" applyBorder="1" applyAlignment="1">
      <alignment horizontal="center"/>
    </xf>
    <xf numFmtId="167" fontId="30" fillId="0" borderId="4" xfId="0" applyNumberFormat="1" applyFont="1" applyBorder="1" applyAlignment="1">
      <alignment horizontal="center" vertical="center"/>
    </xf>
    <xf numFmtId="167" fontId="30" fillId="0" borderId="7" xfId="0" applyNumberFormat="1" applyFont="1" applyBorder="1" applyAlignment="1">
      <alignment horizontal="center" vertical="center"/>
    </xf>
    <xf numFmtId="0" fontId="7" fillId="0" borderId="0" xfId="1" applyFont="1" applyFill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31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31" fillId="0" borderId="3" xfId="1" applyNumberFormat="1" applyFont="1" applyFill="1" applyBorder="1" applyAlignment="1" applyProtection="1">
      <alignment horizontal="center" vertical="center" wrapText="1"/>
      <protection hidden="1"/>
    </xf>
    <xf numFmtId="49" fontId="31" fillId="0" borderId="9" xfId="1" applyNumberFormat="1" applyFont="1" applyFill="1" applyBorder="1" applyAlignment="1" applyProtection="1">
      <alignment horizontal="center" vertical="center" wrapText="1"/>
      <protection hidden="1"/>
    </xf>
    <xf numFmtId="49" fontId="31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31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3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4" xfId="1" applyFont="1" applyFill="1" applyBorder="1" applyAlignment="1" applyProtection="1">
      <alignment horizontal="center"/>
      <protection hidden="1"/>
    </xf>
    <xf numFmtId="0" fontId="18" fillId="0" borderId="7" xfId="1" applyFont="1" applyFill="1" applyBorder="1" applyAlignment="1" applyProtection="1">
      <alignment horizontal="center"/>
      <protection hidden="1"/>
    </xf>
    <xf numFmtId="0" fontId="30" fillId="0" borderId="0" xfId="1" applyFont="1" applyAlignment="1" applyProtection="1">
      <alignment horizontal="center" vertical="center"/>
      <protection hidden="1"/>
    </xf>
    <xf numFmtId="49" fontId="31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31" fillId="0" borderId="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_te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Normal="100" workbookViewId="0">
      <selection activeCell="F3" sqref="F3"/>
    </sheetView>
  </sheetViews>
  <sheetFormatPr defaultRowHeight="13.2"/>
  <cols>
    <col min="1" max="1" width="3.6640625" customWidth="1"/>
    <col min="3" max="3" width="14.33203125" customWidth="1"/>
    <col min="4" max="4" width="11.109375" customWidth="1"/>
    <col min="6" max="6" width="13.33203125" customWidth="1"/>
    <col min="7" max="7" width="6" customWidth="1"/>
    <col min="10" max="10" width="5.33203125" customWidth="1"/>
    <col min="11" max="11" width="18.77734375" customWidth="1"/>
  </cols>
  <sheetData>
    <row r="1" spans="1:11" ht="56.25" customHeight="1">
      <c r="A1" s="1"/>
      <c r="B1" s="1"/>
      <c r="C1" s="1"/>
      <c r="D1" s="1"/>
      <c r="E1" s="1"/>
      <c r="F1" s="187" t="s">
        <v>272</v>
      </c>
      <c r="G1" s="188"/>
      <c r="H1" s="188"/>
      <c r="I1" s="188"/>
      <c r="J1" s="188"/>
      <c r="K1" s="188"/>
    </row>
    <row r="2" spans="1:11" ht="4.5" customHeight="1">
      <c r="A2" s="1"/>
      <c r="B2" s="1"/>
      <c r="C2" s="1"/>
      <c r="D2" s="1"/>
      <c r="E2" s="1"/>
      <c r="F2" s="3"/>
      <c r="G2" s="6"/>
      <c r="H2" s="6"/>
      <c r="I2" s="6"/>
      <c r="J2" s="6"/>
      <c r="K2" s="6"/>
    </row>
    <row r="3" spans="1:11" ht="15.6">
      <c r="A3" s="1"/>
      <c r="B3" s="1"/>
      <c r="C3" s="1"/>
      <c r="D3" s="1"/>
      <c r="E3" s="1"/>
      <c r="F3" s="3"/>
      <c r="G3" s="6"/>
      <c r="H3" s="6"/>
      <c r="I3" s="6"/>
      <c r="J3" s="6"/>
      <c r="K3" s="6"/>
    </row>
    <row r="4" spans="1:11" ht="18.75" customHeight="1">
      <c r="A4" s="1"/>
      <c r="B4" s="1"/>
      <c r="C4" s="1"/>
      <c r="D4" s="1"/>
      <c r="E4" s="1"/>
      <c r="F4" s="1"/>
      <c r="G4" s="6"/>
      <c r="H4" s="6"/>
      <c r="I4" s="6"/>
      <c r="J4" s="6"/>
      <c r="K4" s="6"/>
    </row>
    <row r="5" spans="1:11" ht="15" customHeight="1">
      <c r="A5" s="1"/>
      <c r="B5" s="1"/>
      <c r="C5" s="1"/>
      <c r="D5" s="1"/>
      <c r="E5" s="1"/>
      <c r="F5" s="1"/>
      <c r="G5" s="1"/>
      <c r="H5" s="3"/>
      <c r="I5" s="3"/>
      <c r="J5" s="3"/>
      <c r="K5" s="3"/>
    </row>
    <row r="6" spans="1:11" ht="17.399999999999999">
      <c r="A6" s="1"/>
      <c r="B6" s="54" t="s">
        <v>145</v>
      </c>
      <c r="C6" s="54"/>
      <c r="D6" s="54"/>
      <c r="E6" s="54"/>
      <c r="F6" s="54"/>
      <c r="G6" s="54"/>
      <c r="H6" s="54"/>
      <c r="I6" s="54"/>
      <c r="J6" s="54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7.399999999999999">
      <c r="A8" s="1"/>
      <c r="B8" s="1"/>
      <c r="C8" s="189" t="s">
        <v>146</v>
      </c>
      <c r="D8" s="189"/>
      <c r="E8" s="189"/>
      <c r="F8" s="189"/>
      <c r="G8" s="189"/>
      <c r="H8" s="189"/>
      <c r="I8" s="189"/>
      <c r="J8" s="1"/>
      <c r="K8" s="1"/>
    </row>
    <row r="9" spans="1:11" ht="15.6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6">
      <c r="A11" s="1"/>
      <c r="B11" s="8" t="s">
        <v>381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6">
      <c r="A12" s="1"/>
      <c r="C12" s="8"/>
      <c r="D12" s="8"/>
      <c r="E12" s="9"/>
      <c r="F12" s="9"/>
      <c r="G12" s="9"/>
      <c r="K12" s="193" t="s">
        <v>151</v>
      </c>
    </row>
    <row r="13" spans="1:11" ht="15.6">
      <c r="A13" s="1"/>
      <c r="C13" s="9"/>
      <c r="H13" s="10" t="s">
        <v>77</v>
      </c>
      <c r="K13" s="194"/>
    </row>
    <row r="14" spans="1:11" ht="15.6">
      <c r="A14" s="1"/>
      <c r="B14" s="9"/>
      <c r="C14" s="9"/>
      <c r="D14" s="9"/>
      <c r="E14" s="9"/>
      <c r="F14" s="9"/>
      <c r="G14" s="9"/>
      <c r="I14" s="10"/>
      <c r="J14" s="10"/>
      <c r="K14" s="198">
        <v>710001</v>
      </c>
    </row>
    <row r="15" spans="1:11" ht="1.5" customHeight="1">
      <c r="A15" s="1"/>
      <c r="E15" s="8"/>
      <c r="F15" s="8"/>
      <c r="G15" s="8"/>
      <c r="H15" s="11"/>
      <c r="I15" s="11"/>
      <c r="J15" s="11"/>
      <c r="K15" s="199"/>
    </row>
    <row r="16" spans="1:11" ht="7.5" customHeight="1">
      <c r="A16" s="1"/>
      <c r="G16" s="9"/>
      <c r="H16" s="9"/>
      <c r="I16" s="9"/>
      <c r="J16" s="1"/>
      <c r="K16" s="1"/>
    </row>
    <row r="17" spans="1:11" ht="15.6">
      <c r="A17" s="1"/>
      <c r="B17" s="192" t="s">
        <v>78</v>
      </c>
      <c r="C17" s="192"/>
      <c r="D17" s="195"/>
      <c r="E17" s="195"/>
      <c r="F17" s="195"/>
      <c r="G17" s="12"/>
      <c r="H17" s="13" t="s">
        <v>79</v>
      </c>
      <c r="I17" s="14"/>
      <c r="J17" s="15"/>
      <c r="K17" s="196" t="s">
        <v>58</v>
      </c>
    </row>
    <row r="18" spans="1:11" ht="15.6">
      <c r="A18" s="1"/>
      <c r="B18" s="137" t="s">
        <v>52</v>
      </c>
      <c r="C18" s="137"/>
      <c r="D18" s="137"/>
      <c r="E18" s="1"/>
      <c r="G18" s="9"/>
      <c r="H18" s="9"/>
      <c r="I18" s="9"/>
      <c r="J18" s="1"/>
      <c r="K18" s="197"/>
    </row>
    <row r="19" spans="1:11" ht="7.5" customHeight="1">
      <c r="A19" s="1"/>
      <c r="B19" s="9"/>
      <c r="C19" s="9"/>
      <c r="D19" s="9"/>
      <c r="E19" s="9"/>
      <c r="F19" s="9"/>
      <c r="G19" s="9"/>
      <c r="H19" s="9"/>
      <c r="I19" s="9"/>
      <c r="J19" s="4"/>
    </row>
    <row r="20" spans="1:11" ht="15.6">
      <c r="A20" s="1"/>
      <c r="B20" s="200" t="s">
        <v>147</v>
      </c>
      <c r="C20" s="200"/>
      <c r="D20" s="200"/>
      <c r="E20" s="16"/>
      <c r="F20" s="8"/>
      <c r="G20" s="9"/>
      <c r="H20" s="17" t="s">
        <v>81</v>
      </c>
      <c r="I20" s="17"/>
      <c r="J20" s="4"/>
      <c r="K20" s="190">
        <v>71211</v>
      </c>
    </row>
    <row r="21" spans="1:11" ht="15.6">
      <c r="A21" s="1"/>
      <c r="B21" s="9" t="s">
        <v>148</v>
      </c>
      <c r="C21" s="9"/>
      <c r="D21" s="9"/>
      <c r="E21" s="9"/>
      <c r="F21" s="9"/>
      <c r="G21" s="9"/>
      <c r="H21" s="17"/>
      <c r="I21" s="9"/>
      <c r="J21" s="4"/>
      <c r="K21" s="191"/>
    </row>
    <row r="22" spans="1:11" ht="7.5" customHeight="1">
      <c r="A22" s="1"/>
      <c r="F22" s="9"/>
      <c r="G22" s="9"/>
      <c r="H22" s="9"/>
      <c r="I22" s="9"/>
      <c r="J22" s="18"/>
      <c r="K22" s="18"/>
    </row>
    <row r="23" spans="1:11" ht="15.6">
      <c r="A23" s="1"/>
      <c r="B23" s="9" t="s">
        <v>82</v>
      </c>
      <c r="C23" s="9"/>
      <c r="D23" s="9"/>
      <c r="E23" s="9"/>
      <c r="F23" s="9"/>
      <c r="G23" s="9"/>
      <c r="H23" s="55" t="s">
        <v>152</v>
      </c>
      <c r="I23" s="17"/>
      <c r="J23" s="18"/>
      <c r="K23" s="190">
        <v>1150</v>
      </c>
    </row>
    <row r="24" spans="1:11" ht="15.6">
      <c r="A24" s="1"/>
      <c r="B24" s="9" t="s">
        <v>148</v>
      </c>
      <c r="C24" s="9"/>
      <c r="D24" s="9"/>
      <c r="E24" s="9"/>
      <c r="F24" s="9"/>
      <c r="G24" s="9"/>
      <c r="H24" s="17"/>
      <c r="I24" s="17"/>
      <c r="J24" s="18"/>
      <c r="K24" s="191"/>
    </row>
    <row r="25" spans="1:11" ht="7.5" customHeight="1">
      <c r="A25" s="1"/>
      <c r="C25" s="9"/>
      <c r="D25" s="9"/>
      <c r="E25" s="9"/>
      <c r="F25" s="9"/>
      <c r="G25" s="9"/>
      <c r="H25" s="9"/>
      <c r="I25" s="9"/>
      <c r="J25" s="18"/>
      <c r="K25" s="18"/>
    </row>
    <row r="26" spans="1:11" ht="15.6">
      <c r="A26" s="1"/>
      <c r="B26" s="9" t="s">
        <v>83</v>
      </c>
      <c r="C26" s="9"/>
      <c r="D26" s="9"/>
      <c r="E26" s="9"/>
      <c r="F26" s="9"/>
      <c r="G26" s="9"/>
      <c r="H26" s="17" t="s">
        <v>84</v>
      </c>
      <c r="I26" s="17"/>
      <c r="J26" s="18"/>
      <c r="K26" s="190">
        <v>144</v>
      </c>
    </row>
    <row r="27" spans="1:11" ht="15.6">
      <c r="A27" s="1"/>
      <c r="B27" s="19" t="s">
        <v>148</v>
      </c>
      <c r="C27" s="9"/>
      <c r="D27" s="9"/>
      <c r="E27" s="9"/>
      <c r="F27" s="9"/>
      <c r="G27" s="9"/>
      <c r="H27" s="17"/>
      <c r="I27" s="17"/>
      <c r="J27" s="18"/>
      <c r="K27" s="191"/>
    </row>
    <row r="28" spans="1:11" ht="7.5" customHeight="1">
      <c r="A28" s="1"/>
      <c r="B28" s="9"/>
      <c r="C28" s="9"/>
      <c r="D28" s="9"/>
      <c r="E28" s="9"/>
      <c r="F28" s="9"/>
      <c r="G28" s="9"/>
    </row>
    <row r="29" spans="1:11" ht="15.6">
      <c r="A29" s="1"/>
      <c r="B29" s="9" t="s">
        <v>85</v>
      </c>
      <c r="C29" s="9"/>
      <c r="D29" s="9"/>
      <c r="E29" s="9"/>
      <c r="F29" s="9"/>
      <c r="G29" s="9"/>
      <c r="H29" s="20" t="s">
        <v>86</v>
      </c>
      <c r="I29" s="21"/>
      <c r="J29" s="21"/>
      <c r="K29" s="205"/>
    </row>
    <row r="30" spans="1:11" ht="15.6">
      <c r="A30" s="1"/>
      <c r="B30" s="9" t="s">
        <v>148</v>
      </c>
      <c r="C30" s="9"/>
      <c r="D30" s="9"/>
      <c r="E30" s="9"/>
      <c r="F30" s="9"/>
      <c r="G30" s="9"/>
      <c r="H30" s="20"/>
      <c r="I30" s="21"/>
      <c r="J30" s="21"/>
      <c r="K30" s="206"/>
    </row>
    <row r="31" spans="1:11" ht="7.5" customHeight="1">
      <c r="A31" s="1"/>
      <c r="B31" s="9"/>
      <c r="C31" s="9"/>
      <c r="D31" s="9"/>
      <c r="E31" s="9"/>
      <c r="F31" s="9"/>
      <c r="G31" s="9"/>
    </row>
    <row r="32" spans="1:11" ht="15.6">
      <c r="A32" s="1"/>
      <c r="B32" s="1" t="s">
        <v>87</v>
      </c>
      <c r="C32" s="1"/>
      <c r="D32" s="1"/>
      <c r="E32" s="1"/>
      <c r="F32" s="1"/>
      <c r="G32" s="1"/>
      <c r="H32" s="20" t="s">
        <v>88</v>
      </c>
      <c r="K32" s="190">
        <v>302245358</v>
      </c>
    </row>
    <row r="33" spans="1:11" ht="15.6">
      <c r="A33" s="1"/>
      <c r="B33" s="1" t="s">
        <v>148</v>
      </c>
      <c r="C33" s="1"/>
      <c r="D33" s="1"/>
      <c r="E33" s="1"/>
      <c r="F33" s="1"/>
      <c r="G33" s="1"/>
      <c r="H33" s="20"/>
      <c r="K33" s="191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6">
      <c r="A35" s="1"/>
      <c r="B35" s="1" t="s">
        <v>149</v>
      </c>
      <c r="C35" s="1"/>
      <c r="D35" s="1"/>
      <c r="E35" s="1"/>
      <c r="F35" s="1"/>
      <c r="G35" s="1"/>
      <c r="H35" t="s">
        <v>153</v>
      </c>
      <c r="I35" s="1"/>
      <c r="J35" s="1"/>
      <c r="K35" s="190">
        <v>1730215501</v>
      </c>
    </row>
    <row r="36" spans="1:11" ht="15.6">
      <c r="A36" s="1"/>
      <c r="B36" s="1" t="s">
        <v>148</v>
      </c>
      <c r="G36" s="1"/>
      <c r="H36" s="22"/>
      <c r="I36" s="1"/>
      <c r="J36" s="1"/>
      <c r="K36" s="191"/>
    </row>
    <row r="37" spans="1:11" ht="7.5" customHeight="1">
      <c r="A37" s="1"/>
      <c r="G37" s="1"/>
      <c r="H37" s="1"/>
      <c r="I37" s="1"/>
      <c r="J37" s="1"/>
      <c r="K37" s="1"/>
    </row>
    <row r="38" spans="1:11" ht="15.6">
      <c r="B38" s="9" t="s">
        <v>150</v>
      </c>
      <c r="C38" s="1"/>
      <c r="D38" s="1"/>
      <c r="E38" s="1"/>
      <c r="F38" s="1"/>
      <c r="H38" s="17" t="s">
        <v>93</v>
      </c>
      <c r="I38" s="17"/>
      <c r="K38" s="203"/>
    </row>
    <row r="39" spans="1:11" ht="15.6">
      <c r="B39" s="137" t="s">
        <v>53</v>
      </c>
      <c r="C39" s="124"/>
      <c r="D39" s="124"/>
      <c r="E39" s="124"/>
      <c r="H39" s="22"/>
      <c r="K39" s="204"/>
    </row>
    <row r="40" spans="1:11" ht="7.5" customHeight="1"/>
    <row r="41" spans="1:11" ht="15.6">
      <c r="B41" s="9" t="s">
        <v>96</v>
      </c>
      <c r="H41" t="s">
        <v>154</v>
      </c>
      <c r="I41" s="22"/>
      <c r="J41" s="23"/>
      <c r="K41" s="201"/>
    </row>
    <row r="42" spans="1:11">
      <c r="H42" s="22"/>
      <c r="I42" s="22"/>
      <c r="J42" s="23"/>
      <c r="K42" s="202"/>
    </row>
    <row r="43" spans="1:11" ht="7.5" customHeight="1">
      <c r="B43" s="1"/>
      <c r="C43" s="1"/>
      <c r="D43" s="1"/>
      <c r="E43" s="1"/>
      <c r="F43" s="1"/>
      <c r="J43" s="23"/>
      <c r="K43" s="23"/>
    </row>
    <row r="44" spans="1:11" ht="15.6">
      <c r="H44" s="22" t="s">
        <v>95</v>
      </c>
      <c r="I44" s="22"/>
      <c r="J44" s="18"/>
      <c r="K44" s="190"/>
    </row>
    <row r="45" spans="1:11" ht="15.6">
      <c r="H45" s="22"/>
      <c r="J45" s="18"/>
      <c r="K45" s="191"/>
    </row>
    <row r="46" spans="1:11" ht="15.6">
      <c r="H46" s="9"/>
      <c r="I46" s="9"/>
      <c r="J46" s="18"/>
      <c r="K46" s="18"/>
    </row>
    <row r="50" spans="11:11">
      <c r="K50" s="24"/>
    </row>
    <row r="51" spans="11:11">
      <c r="K51" s="24"/>
    </row>
  </sheetData>
  <sheetProtection formatCells="0"/>
  <mergeCells count="17">
    <mergeCell ref="K44:K45"/>
    <mergeCell ref="K41:K42"/>
    <mergeCell ref="K38:K39"/>
    <mergeCell ref="K23:K24"/>
    <mergeCell ref="K26:K27"/>
    <mergeCell ref="K29:K30"/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zoomScaleNormal="100" workbookViewId="0">
      <selection activeCell="A8" sqref="A8"/>
    </sheetView>
  </sheetViews>
  <sheetFormatPr defaultRowHeight="13.2"/>
  <cols>
    <col min="1" max="1" width="62.44140625" customWidth="1"/>
    <col min="2" max="2" width="9.44140625" customWidth="1"/>
    <col min="3" max="3" width="18" customWidth="1"/>
    <col min="4" max="4" width="18.6640625" customWidth="1"/>
    <col min="5" max="5" width="12.109375" customWidth="1"/>
  </cols>
  <sheetData>
    <row r="1" spans="1:4" ht="27.6">
      <c r="A1" s="56" t="s">
        <v>157</v>
      </c>
      <c r="B1" s="56" t="s">
        <v>158</v>
      </c>
      <c r="C1" s="56" t="s">
        <v>155</v>
      </c>
      <c r="D1" s="56" t="s">
        <v>156</v>
      </c>
    </row>
    <row r="2" spans="1:4" ht="13.8">
      <c r="A2" s="26">
        <v>1</v>
      </c>
      <c r="B2" s="26">
        <v>2</v>
      </c>
      <c r="C2" s="26">
        <v>3</v>
      </c>
      <c r="D2" s="26">
        <v>4</v>
      </c>
    </row>
    <row r="3" spans="1:4" ht="11.25" customHeight="1">
      <c r="A3" s="61" t="s">
        <v>97</v>
      </c>
      <c r="B3" s="57"/>
      <c r="C3" s="138"/>
      <c r="D3" s="138"/>
    </row>
    <row r="4" spans="1:4" ht="12.75" customHeight="1">
      <c r="A4" s="62" t="s">
        <v>159</v>
      </c>
      <c r="B4" s="58"/>
      <c r="C4" s="139"/>
      <c r="D4" s="140"/>
    </row>
    <row r="5" spans="1:4" ht="12.75" customHeight="1">
      <c r="A5" s="63" t="s">
        <v>160</v>
      </c>
      <c r="B5" s="59"/>
      <c r="C5" s="141"/>
      <c r="D5" s="154"/>
    </row>
    <row r="6" spans="1:4" ht="13.5" customHeight="1">
      <c r="A6" s="63" t="s">
        <v>161</v>
      </c>
      <c r="B6" s="27" t="s">
        <v>98</v>
      </c>
      <c r="C6" s="155">
        <v>5876059.2000000002</v>
      </c>
      <c r="D6" s="155">
        <v>5876059.2000000002</v>
      </c>
    </row>
    <row r="7" spans="1:4" ht="15.75" customHeight="1">
      <c r="A7" s="63" t="s">
        <v>162</v>
      </c>
      <c r="B7" s="27" t="s">
        <v>99</v>
      </c>
      <c r="C7" s="155">
        <v>72412</v>
      </c>
      <c r="D7" s="155">
        <v>85212</v>
      </c>
    </row>
    <row r="8" spans="1:4" ht="13.5" customHeight="1">
      <c r="A8" s="63" t="s">
        <v>167</v>
      </c>
      <c r="B8" s="27" t="s">
        <v>100</v>
      </c>
      <c r="C8" s="155">
        <f>C6-C7</f>
        <v>5803647.2000000002</v>
      </c>
      <c r="D8" s="155">
        <f>D6-D7</f>
        <v>5790847.2000000002</v>
      </c>
    </row>
    <row r="9" spans="1:4" ht="12" customHeight="1">
      <c r="A9" s="64" t="s">
        <v>163</v>
      </c>
      <c r="B9" s="27"/>
      <c r="C9" s="135"/>
      <c r="D9" s="155"/>
    </row>
    <row r="10" spans="1:4" ht="15.75" customHeight="1">
      <c r="A10" s="63" t="s">
        <v>164</v>
      </c>
      <c r="B10" s="27" t="s">
        <v>101</v>
      </c>
      <c r="C10" s="135"/>
      <c r="D10" s="155"/>
    </row>
    <row r="11" spans="1:4" ht="15" customHeight="1">
      <c r="A11" s="63" t="s">
        <v>165</v>
      </c>
      <c r="B11" s="27" t="s">
        <v>102</v>
      </c>
      <c r="C11" s="135"/>
      <c r="D11" s="155"/>
    </row>
    <row r="12" spans="1:4" ht="12.75" customHeight="1">
      <c r="A12" s="63" t="s">
        <v>166</v>
      </c>
      <c r="B12" s="27" t="s">
        <v>103</v>
      </c>
      <c r="C12" s="142"/>
      <c r="D12" s="155"/>
    </row>
    <row r="13" spans="1:4" ht="26.25" customHeight="1">
      <c r="A13" s="63" t="s">
        <v>168</v>
      </c>
      <c r="B13" s="27" t="s">
        <v>104</v>
      </c>
      <c r="C13" s="142"/>
      <c r="D13" s="154"/>
    </row>
    <row r="14" spans="1:4" ht="12.75" customHeight="1">
      <c r="A14" s="63" t="s">
        <v>169</v>
      </c>
      <c r="B14" s="27" t="s">
        <v>105</v>
      </c>
      <c r="C14" s="135">
        <v>1500</v>
      </c>
      <c r="D14" s="155">
        <v>1500</v>
      </c>
    </row>
    <row r="15" spans="1:4" ht="15.75" customHeight="1">
      <c r="A15" s="63" t="s">
        <v>170</v>
      </c>
      <c r="B15" s="27" t="s">
        <v>106</v>
      </c>
      <c r="C15" s="135"/>
      <c r="D15" s="155"/>
    </row>
    <row r="16" spans="1:4" ht="14.25" customHeight="1">
      <c r="A16" s="63" t="s">
        <v>171</v>
      </c>
      <c r="B16" s="27" t="s">
        <v>107</v>
      </c>
      <c r="C16" s="135"/>
      <c r="D16" s="155"/>
    </row>
    <row r="17" spans="1:5" ht="12" customHeight="1">
      <c r="A17" s="63" t="s">
        <v>172</v>
      </c>
      <c r="B17" s="27" t="s">
        <v>108</v>
      </c>
      <c r="C17" s="135"/>
      <c r="D17" s="155"/>
    </row>
    <row r="18" spans="1:5" ht="12" customHeight="1">
      <c r="A18" s="63" t="s">
        <v>173</v>
      </c>
      <c r="B18" s="27" t="s">
        <v>109</v>
      </c>
      <c r="C18" s="135"/>
      <c r="D18" s="155"/>
    </row>
    <row r="19" spans="1:5" ht="12" customHeight="1">
      <c r="A19" s="63" t="s">
        <v>174</v>
      </c>
      <c r="B19" s="27" t="s">
        <v>110</v>
      </c>
      <c r="C19" s="135"/>
      <c r="D19" s="155"/>
    </row>
    <row r="20" spans="1:5" ht="12" customHeight="1">
      <c r="A20" s="63" t="s">
        <v>175</v>
      </c>
      <c r="B20" s="27" t="s">
        <v>111</v>
      </c>
      <c r="C20" s="135"/>
      <c r="D20" s="155"/>
    </row>
    <row r="21" spans="1:5" ht="15" customHeight="1">
      <c r="A21" s="63" t="s">
        <v>176</v>
      </c>
      <c r="B21" s="27" t="s">
        <v>112</v>
      </c>
      <c r="C21" s="155">
        <v>354449.5</v>
      </c>
      <c r="D21" s="155">
        <v>354449.5</v>
      </c>
    </row>
    <row r="22" spans="1:5" ht="25.5" customHeight="1">
      <c r="A22" s="63" t="s">
        <v>177</v>
      </c>
      <c r="B22" s="27" t="s">
        <v>113</v>
      </c>
      <c r="C22" s="143"/>
      <c r="D22" s="155"/>
    </row>
    <row r="23" spans="1:5" ht="25.5" customHeight="1">
      <c r="A23" s="63" t="s">
        <v>178</v>
      </c>
      <c r="B23" s="27" t="s">
        <v>114</v>
      </c>
      <c r="C23" s="143"/>
      <c r="D23" s="155"/>
    </row>
    <row r="24" spans="1:5" ht="25.5" customHeight="1">
      <c r="A24" s="64" t="s">
        <v>198</v>
      </c>
      <c r="B24" s="27" t="s">
        <v>115</v>
      </c>
      <c r="C24" s="144">
        <f>C8+C14+C21</f>
        <v>6159596.7000000002</v>
      </c>
      <c r="D24" s="144">
        <f>D8+D14+D21</f>
        <v>6146796.7000000002</v>
      </c>
      <c r="E24" s="28"/>
    </row>
    <row r="25" spans="1:5" ht="12" customHeight="1">
      <c r="A25" s="65" t="s">
        <v>179</v>
      </c>
      <c r="B25" s="27"/>
      <c r="C25" s="143"/>
      <c r="D25" s="155"/>
    </row>
    <row r="26" spans="1:5" ht="27.75" customHeight="1">
      <c r="A26" s="63" t="s">
        <v>180</v>
      </c>
      <c r="B26" s="27" t="s">
        <v>116</v>
      </c>
      <c r="C26" s="155">
        <f>C27+C28+C29+C30</f>
        <v>105510.2</v>
      </c>
      <c r="D26" s="155">
        <f>D27+D28+D29+D30</f>
        <v>109808.3</v>
      </c>
    </row>
    <row r="27" spans="1:5" ht="15.75" customHeight="1">
      <c r="A27" s="63" t="s">
        <v>181</v>
      </c>
      <c r="B27" s="27" t="s">
        <v>117</v>
      </c>
      <c r="C27" s="155">
        <v>79888.2</v>
      </c>
      <c r="D27" s="155">
        <v>84186.3</v>
      </c>
    </row>
    <row r="28" spans="1:5" ht="14.25" customHeight="1">
      <c r="A28" s="66" t="s">
        <v>182</v>
      </c>
      <c r="B28" s="27" t="s">
        <v>118</v>
      </c>
      <c r="C28" s="155"/>
      <c r="D28" s="155"/>
    </row>
    <row r="29" spans="1:5" ht="15.75" customHeight="1">
      <c r="A29" s="63" t="s">
        <v>183</v>
      </c>
      <c r="B29" s="27" t="s">
        <v>119</v>
      </c>
      <c r="C29" s="155">
        <v>25622</v>
      </c>
      <c r="D29" s="155">
        <v>25622</v>
      </c>
    </row>
    <row r="30" spans="1:5" ht="12.75" customHeight="1">
      <c r="A30" s="63" t="s">
        <v>184</v>
      </c>
      <c r="B30" s="27" t="s">
        <v>120</v>
      </c>
      <c r="C30" s="155"/>
      <c r="D30" s="155"/>
    </row>
    <row r="31" spans="1:5" ht="15.75" customHeight="1">
      <c r="A31" s="63" t="s">
        <v>185</v>
      </c>
      <c r="B31" s="27" t="s">
        <v>121</v>
      </c>
      <c r="C31" s="135"/>
      <c r="D31" s="155"/>
    </row>
    <row r="32" spans="1:5" ht="14.25" customHeight="1">
      <c r="A32" s="63" t="s">
        <v>186</v>
      </c>
      <c r="B32" s="27" t="s">
        <v>122</v>
      </c>
      <c r="C32" s="135"/>
      <c r="D32" s="155"/>
    </row>
    <row r="33" spans="1:5" ht="27.75" customHeight="1">
      <c r="A33" s="64" t="s">
        <v>199</v>
      </c>
      <c r="B33" s="27" t="s">
        <v>123</v>
      </c>
      <c r="C33" s="135">
        <f>C35+C36+C37+C38+C39+C40+C41+C42+C42+C43+C44</f>
        <v>17107.599999999999</v>
      </c>
      <c r="D33" s="155">
        <f>D35+D36+D37+D38+D39+D40+D41+D42+D42+D43+D44</f>
        <v>17144.8</v>
      </c>
    </row>
    <row r="34" spans="1:5" ht="17.25" customHeight="1">
      <c r="A34" s="63" t="s">
        <v>187</v>
      </c>
      <c r="B34" s="27" t="s">
        <v>124</v>
      </c>
      <c r="C34" s="135"/>
      <c r="D34" s="155"/>
    </row>
    <row r="35" spans="1:5" ht="26.25" customHeight="1">
      <c r="A35" s="67" t="s">
        <v>188</v>
      </c>
      <c r="B35" s="60" t="s">
        <v>125</v>
      </c>
      <c r="C35" s="135"/>
      <c r="D35" s="155"/>
    </row>
    <row r="36" spans="1:5" ht="13.5" customHeight="1">
      <c r="A36" s="63" t="s">
        <v>190</v>
      </c>
      <c r="B36" s="27" t="s">
        <v>126</v>
      </c>
      <c r="C36" s="155">
        <v>3580</v>
      </c>
      <c r="D36" s="155">
        <v>3580</v>
      </c>
    </row>
    <row r="37" spans="1:5" ht="12.75" customHeight="1">
      <c r="A37" s="63" t="s">
        <v>191</v>
      </c>
      <c r="B37" s="27" t="s">
        <v>127</v>
      </c>
      <c r="C37" s="155"/>
      <c r="D37" s="155"/>
    </row>
    <row r="38" spans="1:5" ht="14.25" customHeight="1">
      <c r="A38" s="68" t="s">
        <v>192</v>
      </c>
      <c r="B38" s="29" t="s">
        <v>128</v>
      </c>
      <c r="C38" s="155"/>
      <c r="D38" s="155"/>
    </row>
    <row r="39" spans="1:5" ht="27" customHeight="1">
      <c r="A39" s="69" t="s">
        <v>200</v>
      </c>
      <c r="B39" s="29" t="s">
        <v>129</v>
      </c>
      <c r="C39" s="155"/>
      <c r="D39" s="155"/>
    </row>
    <row r="40" spans="1:5" ht="27.75" customHeight="1">
      <c r="A40" s="69" t="s">
        <v>193</v>
      </c>
      <c r="B40" s="29" t="s">
        <v>130</v>
      </c>
      <c r="C40" s="155">
        <v>6323.4</v>
      </c>
      <c r="D40" s="155">
        <v>6360.6</v>
      </c>
    </row>
    <row r="41" spans="1:5" ht="29.25" customHeight="1">
      <c r="A41" s="66" t="s">
        <v>194</v>
      </c>
      <c r="B41" s="29" t="s">
        <v>131</v>
      </c>
      <c r="C41" s="155"/>
      <c r="D41" s="155"/>
    </row>
    <row r="42" spans="1:5" ht="30" customHeight="1">
      <c r="A42" s="69" t="s">
        <v>195</v>
      </c>
      <c r="B42" s="29" t="s">
        <v>132</v>
      </c>
      <c r="C42" s="155"/>
      <c r="D42" s="155"/>
    </row>
    <row r="43" spans="1:5" ht="30" customHeight="1">
      <c r="A43" s="69" t="s">
        <v>196</v>
      </c>
      <c r="B43" s="27" t="s">
        <v>133</v>
      </c>
      <c r="C43" s="155"/>
      <c r="D43" s="155"/>
    </row>
    <row r="44" spans="1:5" ht="15" customHeight="1">
      <c r="A44" s="70" t="s">
        <v>197</v>
      </c>
      <c r="B44" s="27" t="s">
        <v>134</v>
      </c>
      <c r="C44" s="155">
        <v>7204.2</v>
      </c>
      <c r="D44" s="155">
        <v>7204.2</v>
      </c>
    </row>
    <row r="45" spans="1:5" ht="33.75" customHeight="1">
      <c r="A45" s="71" t="s">
        <v>201</v>
      </c>
      <c r="B45" s="27" t="s">
        <v>356</v>
      </c>
      <c r="C45" s="135">
        <f>пасив!C3+пасив!C4+пасив!C5+пасив!C6</f>
        <v>1655.4</v>
      </c>
      <c r="D45" s="155">
        <f>пасив!D3+пасив!D4+пасив!D5+пасив!D6</f>
        <v>1900</v>
      </c>
    </row>
    <row r="46" spans="1:5" ht="30" customHeight="1">
      <c r="E46" s="28"/>
    </row>
    <row r="47" spans="1:5" ht="30" customHeight="1"/>
    <row r="51" spans="3:5">
      <c r="E51" s="28"/>
    </row>
    <row r="52" spans="3:5" ht="24" customHeight="1"/>
    <row r="53" spans="3:5" ht="24" customHeight="1"/>
    <row r="54" spans="3:5" ht="15.6">
      <c r="C54" s="31"/>
      <c r="D54" s="32"/>
    </row>
    <row r="55" spans="3:5" ht="15.6">
      <c r="C55" s="31"/>
      <c r="D55" s="32"/>
    </row>
    <row r="56" spans="3:5" ht="15.6">
      <c r="C56" s="31"/>
      <c r="D56" s="32"/>
    </row>
    <row r="57" spans="3:5" ht="15.6">
      <c r="C57" s="31"/>
      <c r="D57" s="32"/>
    </row>
    <row r="58" spans="3:5" ht="15.6">
      <c r="C58" s="31"/>
      <c r="D58" s="32"/>
    </row>
    <row r="59" spans="3:5" ht="15.6">
      <c r="C59" s="31"/>
      <c r="D59" s="32"/>
    </row>
    <row r="60" spans="3:5" ht="15.6">
      <c r="C60" s="31"/>
      <c r="D60" s="32"/>
    </row>
    <row r="61" spans="3:5" ht="15.6">
      <c r="C61" s="31"/>
      <c r="D61" s="32"/>
    </row>
    <row r="62" spans="3:5" ht="15.6">
      <c r="C62" s="31"/>
      <c r="D62" s="32"/>
    </row>
    <row r="63" spans="3:5" ht="15.6">
      <c r="C63" s="31"/>
      <c r="D63" s="32"/>
    </row>
    <row r="64" spans="3:5" ht="15.6">
      <c r="C64" s="31"/>
      <c r="D64" s="32"/>
    </row>
    <row r="65" spans="3:4" ht="15.6">
      <c r="C65" s="31"/>
      <c r="D65" s="32"/>
    </row>
    <row r="66" spans="3:4" ht="15.6">
      <c r="C66" s="31"/>
      <c r="D66" s="32"/>
    </row>
    <row r="67" spans="3:4" ht="15.6">
      <c r="C67" s="31"/>
      <c r="D67" s="32"/>
    </row>
    <row r="68" spans="3:4" ht="15.6">
      <c r="C68" s="31"/>
      <c r="D68" s="32"/>
    </row>
    <row r="69" spans="3:4" ht="15.6">
      <c r="C69" s="31"/>
      <c r="D69" s="32"/>
    </row>
    <row r="70" spans="3:4" ht="15.6">
      <c r="C70" s="31"/>
      <c r="D70" s="32"/>
    </row>
    <row r="71" spans="3:4" ht="15.6">
      <c r="C71" s="31"/>
      <c r="D71" s="32"/>
    </row>
    <row r="72" spans="3:4" ht="15.6">
      <c r="C72" s="31"/>
      <c r="D72" s="32"/>
    </row>
    <row r="73" spans="3:4">
      <c r="C73" s="31"/>
      <c r="D73" s="31"/>
    </row>
    <row r="74" spans="3:4">
      <c r="C74" s="31"/>
      <c r="D74" s="31"/>
    </row>
    <row r="75" spans="3:4">
      <c r="C75" s="31"/>
      <c r="D75" s="31"/>
    </row>
    <row r="76" spans="3:4">
      <c r="C76" s="31"/>
      <c r="D76" s="31"/>
    </row>
    <row r="77" spans="3:4">
      <c r="C77" s="31"/>
      <c r="D77" s="31"/>
    </row>
    <row r="78" spans="3:4">
      <c r="C78" s="31"/>
      <c r="D78" s="31"/>
    </row>
    <row r="79" spans="3:4">
      <c r="C79" s="31"/>
      <c r="D79" s="31"/>
    </row>
    <row r="80" spans="3:4">
      <c r="C80" s="31"/>
      <c r="D80" s="31"/>
    </row>
    <row r="81" spans="3:4">
      <c r="C81" s="31"/>
      <c r="D81" s="31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workbookViewId="0">
      <selection activeCell="D26" sqref="D26"/>
    </sheetView>
  </sheetViews>
  <sheetFormatPr defaultRowHeight="13.2"/>
  <cols>
    <col min="1" max="1" width="62" customWidth="1"/>
    <col min="2" max="2" width="8.44140625" customWidth="1"/>
    <col min="3" max="3" width="16.6640625" customWidth="1"/>
    <col min="4" max="4" width="16.44140625" customWidth="1"/>
    <col min="6" max="6" width="11" customWidth="1"/>
  </cols>
  <sheetData>
    <row r="1" spans="1:7" ht="26.4">
      <c r="A1" s="25" t="s">
        <v>157</v>
      </c>
      <c r="B1" s="25" t="s">
        <v>158</v>
      </c>
      <c r="C1" s="25" t="s">
        <v>155</v>
      </c>
      <c r="D1" s="25" t="s">
        <v>156</v>
      </c>
    </row>
    <row r="2" spans="1:7">
      <c r="A2" s="33">
        <v>1</v>
      </c>
      <c r="B2" s="33">
        <v>2</v>
      </c>
      <c r="C2" s="33">
        <v>3</v>
      </c>
      <c r="D2" s="33">
        <v>4</v>
      </c>
    </row>
    <row r="3" spans="1:7" ht="12.6" customHeight="1">
      <c r="A3" s="63" t="s">
        <v>204</v>
      </c>
      <c r="B3" s="27" t="s">
        <v>357</v>
      </c>
      <c r="C3" s="135"/>
      <c r="D3" s="155"/>
    </row>
    <row r="4" spans="1:7" ht="15" customHeight="1">
      <c r="A4" s="72" t="s">
        <v>208</v>
      </c>
      <c r="B4" s="27" t="s">
        <v>358</v>
      </c>
      <c r="C4" s="155">
        <v>1655.4</v>
      </c>
      <c r="D4" s="155">
        <v>1900</v>
      </c>
    </row>
    <row r="5" spans="1:7" ht="12.6" customHeight="1">
      <c r="A5" s="66" t="s">
        <v>209</v>
      </c>
      <c r="B5" s="27" t="s">
        <v>359</v>
      </c>
      <c r="C5" s="135"/>
      <c r="D5" s="155"/>
    </row>
    <row r="6" spans="1:7" ht="12.6" customHeight="1">
      <c r="A6" s="66" t="s">
        <v>210</v>
      </c>
      <c r="B6" s="27" t="s">
        <v>360</v>
      </c>
      <c r="C6" s="135"/>
      <c r="D6" s="155"/>
    </row>
    <row r="7" spans="1:7" ht="12.6" customHeight="1">
      <c r="A7" s="66" t="s">
        <v>202</v>
      </c>
      <c r="B7" s="27" t="s">
        <v>361</v>
      </c>
      <c r="C7" s="135"/>
      <c r="D7" s="155"/>
    </row>
    <row r="8" spans="1:7" ht="12.6" customHeight="1">
      <c r="A8" s="66" t="s">
        <v>203</v>
      </c>
      <c r="B8" s="27" t="s">
        <v>362</v>
      </c>
      <c r="C8" s="135"/>
      <c r="D8" s="155"/>
    </row>
    <row r="9" spans="1:7" ht="26.1" customHeight="1">
      <c r="A9" s="73" t="s">
        <v>211</v>
      </c>
      <c r="B9" s="27" t="s">
        <v>363</v>
      </c>
      <c r="C9" s="156">
        <f>актив!C26+актив!C31+актив!C32+актив!C33+актив!C45+пасив!C7+пасив!C8</f>
        <v>124273.19999999998</v>
      </c>
      <c r="D9" s="156">
        <f>актив!D26+актив!D31+актив!D32+актив!D33+актив!D45+пасив!D7+пасив!D8</f>
        <v>128853.1</v>
      </c>
      <c r="G9" s="167"/>
    </row>
    <row r="10" spans="1:7" ht="14.25" customHeight="1">
      <c r="A10" s="73" t="s">
        <v>212</v>
      </c>
      <c r="B10" s="27" t="s">
        <v>364</v>
      </c>
      <c r="C10" s="145">
        <f>актив!C24+пасив!C9</f>
        <v>6283869.9000000004</v>
      </c>
      <c r="D10" s="156">
        <f>актив!D24+пасив!D9</f>
        <v>6275649.7999999998</v>
      </c>
    </row>
    <row r="11" spans="1:7" ht="12.9" customHeight="1">
      <c r="A11" s="74" t="s">
        <v>365</v>
      </c>
      <c r="B11" s="84"/>
      <c r="C11" s="146"/>
      <c r="D11" s="146"/>
    </row>
    <row r="12" spans="1:7" ht="12.9" customHeight="1">
      <c r="A12" s="65" t="s">
        <v>205</v>
      </c>
      <c r="B12" s="82"/>
      <c r="C12" s="147"/>
      <c r="D12" s="157"/>
    </row>
    <row r="13" spans="1:7" ht="14.25" customHeight="1">
      <c r="A13" s="63" t="s">
        <v>213</v>
      </c>
      <c r="B13" s="27" t="s">
        <v>366</v>
      </c>
      <c r="C13" s="165">
        <v>6000000</v>
      </c>
      <c r="D13" s="165">
        <v>6000000</v>
      </c>
    </row>
    <row r="14" spans="1:7" ht="15" customHeight="1">
      <c r="A14" s="63" t="s">
        <v>214</v>
      </c>
      <c r="B14" s="27" t="s">
        <v>367</v>
      </c>
      <c r="C14" s="165"/>
      <c r="D14" s="165"/>
    </row>
    <row r="15" spans="1:7" ht="15" customHeight="1">
      <c r="A15" s="63" t="s">
        <v>215</v>
      </c>
      <c r="B15" s="27" t="s">
        <v>368</v>
      </c>
      <c r="C15" s="165">
        <v>100391.4</v>
      </c>
      <c r="D15" s="165">
        <v>100391.4</v>
      </c>
    </row>
    <row r="16" spans="1:7" ht="14.25" customHeight="1">
      <c r="A16" s="75" t="s">
        <v>216</v>
      </c>
      <c r="B16" s="27" t="s">
        <v>369</v>
      </c>
      <c r="C16" s="165"/>
      <c r="D16" s="165"/>
    </row>
    <row r="17" spans="1:6" ht="12.9" customHeight="1">
      <c r="A17" s="63" t="s">
        <v>217</v>
      </c>
      <c r="B17" s="27" t="s">
        <v>370</v>
      </c>
      <c r="C17" s="165">
        <v>22301.5</v>
      </c>
      <c r="D17" s="165">
        <v>-13647.4</v>
      </c>
    </row>
    <row r="18" spans="1:6" ht="12.9" customHeight="1">
      <c r="A18" s="63" t="s">
        <v>206</v>
      </c>
      <c r="B18" s="27" t="s">
        <v>371</v>
      </c>
      <c r="C18" s="165"/>
      <c r="D18" s="165"/>
      <c r="F18" s="163"/>
    </row>
    <row r="19" spans="1:6" ht="12.9" customHeight="1">
      <c r="A19" s="63" t="s">
        <v>218</v>
      </c>
      <c r="B19" s="27" t="s">
        <v>372</v>
      </c>
      <c r="C19" s="165">
        <v>66701.399999999994</v>
      </c>
      <c r="D19" s="165">
        <v>89002.9</v>
      </c>
    </row>
    <row r="20" spans="1:6" ht="12.9" customHeight="1">
      <c r="A20" s="64" t="s">
        <v>219</v>
      </c>
      <c r="B20" s="81" t="s">
        <v>373</v>
      </c>
      <c r="C20" s="149">
        <f>C13+C14+C15+C16+C17+C18+C19</f>
        <v>6189394.3000000007</v>
      </c>
      <c r="D20" s="159">
        <f>D13+D14+D15+D16+D17+D18+D19</f>
        <v>6175746.9000000004</v>
      </c>
    </row>
    <row r="21" spans="1:6" ht="26.1" customHeight="1">
      <c r="A21" s="65" t="s">
        <v>207</v>
      </c>
      <c r="B21" s="82"/>
      <c r="C21" s="149"/>
      <c r="D21" s="160"/>
    </row>
    <row r="22" spans="1:6" ht="26.1" customHeight="1">
      <c r="A22" s="76" t="s">
        <v>220</v>
      </c>
      <c r="B22" s="27" t="s">
        <v>374</v>
      </c>
      <c r="C22" s="145">
        <f>C26+C26+C27+C28+C29+C30+C31+C32+C33+C34</f>
        <v>0</v>
      </c>
      <c r="D22" s="156">
        <f>D26+D26+D27+D28+D29+D30+D31+D32+D33+D34</f>
        <v>0</v>
      </c>
    </row>
    <row r="23" spans="1:6" ht="26.1" customHeight="1">
      <c r="A23" s="77" t="s">
        <v>221</v>
      </c>
      <c r="B23" s="27" t="s">
        <v>2</v>
      </c>
      <c r="C23" s="135"/>
      <c r="D23" s="158"/>
    </row>
    <row r="24" spans="1:6" ht="26.1" customHeight="1">
      <c r="A24" s="77" t="s">
        <v>222</v>
      </c>
      <c r="B24" s="27" t="s">
        <v>3</v>
      </c>
      <c r="C24" s="135"/>
      <c r="D24" s="158"/>
      <c r="E24" s="28"/>
      <c r="F24" s="28"/>
    </row>
    <row r="25" spans="1:6" ht="26.1" customHeight="1">
      <c r="A25" s="77" t="s">
        <v>223</v>
      </c>
      <c r="B25" s="27" t="s">
        <v>4</v>
      </c>
      <c r="C25" s="135"/>
      <c r="D25" s="158"/>
    </row>
    <row r="26" spans="1:6" ht="12.9" customHeight="1">
      <c r="A26" s="77" t="s">
        <v>224</v>
      </c>
      <c r="B26" s="27" t="s">
        <v>5</v>
      </c>
      <c r="C26" s="135"/>
      <c r="D26" s="158"/>
    </row>
    <row r="27" spans="1:6" ht="26.1" customHeight="1">
      <c r="A27" s="77" t="s">
        <v>225</v>
      </c>
      <c r="B27" s="27" t="s">
        <v>6</v>
      </c>
      <c r="C27" s="135"/>
      <c r="D27" s="158"/>
    </row>
    <row r="28" spans="1:6" ht="26.1" customHeight="1">
      <c r="A28" s="77" t="s">
        <v>226</v>
      </c>
      <c r="B28" s="27" t="s">
        <v>7</v>
      </c>
      <c r="C28" s="135"/>
      <c r="D28" s="158"/>
    </row>
    <row r="29" spans="1:6" ht="26.1" customHeight="1">
      <c r="A29" s="77" t="s">
        <v>227</v>
      </c>
      <c r="B29" s="27" t="s">
        <v>8</v>
      </c>
      <c r="C29" s="135"/>
      <c r="D29" s="158"/>
    </row>
    <row r="30" spans="1:6" ht="26.1" customHeight="1">
      <c r="A30" s="77" t="s">
        <v>228</v>
      </c>
      <c r="B30" s="27" t="s">
        <v>9</v>
      </c>
      <c r="C30" s="135"/>
      <c r="D30" s="158"/>
      <c r="E30" s="28"/>
    </row>
    <row r="31" spans="1:6" ht="12.9" customHeight="1">
      <c r="A31" s="77" t="s">
        <v>229</v>
      </c>
      <c r="B31" s="27" t="s">
        <v>10</v>
      </c>
      <c r="C31" s="135"/>
      <c r="D31" s="158"/>
    </row>
    <row r="32" spans="1:6" ht="12.9" customHeight="1">
      <c r="A32" s="78" t="s">
        <v>230</v>
      </c>
      <c r="B32" s="27" t="s">
        <v>11</v>
      </c>
      <c r="C32" s="135"/>
      <c r="D32" s="158"/>
    </row>
    <row r="33" spans="1:7" ht="12.9" customHeight="1">
      <c r="A33" s="78" t="s">
        <v>231</v>
      </c>
      <c r="B33" s="27" t="s">
        <v>12</v>
      </c>
      <c r="C33" s="135"/>
      <c r="D33" s="158"/>
    </row>
    <row r="34" spans="1:7" ht="12.9" customHeight="1">
      <c r="A34" s="79" t="s">
        <v>232</v>
      </c>
      <c r="B34" s="27" t="s">
        <v>13</v>
      </c>
      <c r="C34" s="135"/>
      <c r="D34" s="158"/>
    </row>
    <row r="35" spans="1:7" ht="26.1" customHeight="1">
      <c r="A35" s="71" t="s">
        <v>233</v>
      </c>
      <c r="B35" s="27" t="s">
        <v>14</v>
      </c>
      <c r="C35" s="145">
        <f>C38+C39+C40+C41+C42+C43+C44+'пасив '!C3+'пасив '!C4+'пасив '!C5+'пасив '!C6+'пасив '!C7+'пасив '!C8+'пасив '!C9+'пасив '!C10+'пасив '!C11</f>
        <v>94475.599999999991</v>
      </c>
      <c r="D35" s="156">
        <f>D38+D39+D40+D41+D42+D43+D44+'пасив '!D3+'пасив '!D4+'пасив '!D5+'пасив '!D6+'пасив '!D7+'пасив '!D8+'пасив '!D9+'пасив '!D10+'пасив '!D11</f>
        <v>99902.9</v>
      </c>
    </row>
    <row r="36" spans="1:7" ht="26.1" customHeight="1">
      <c r="A36" s="63" t="s">
        <v>234</v>
      </c>
      <c r="B36" s="27" t="s">
        <v>15</v>
      </c>
      <c r="C36" s="135"/>
      <c r="D36" s="158"/>
      <c r="F36" s="164"/>
      <c r="G36" s="163"/>
    </row>
    <row r="37" spans="1:7" ht="26.1" customHeight="1">
      <c r="A37" s="63" t="s">
        <v>235</v>
      </c>
      <c r="B37" s="27" t="s">
        <v>16</v>
      </c>
      <c r="C37" s="135"/>
      <c r="D37" s="158"/>
    </row>
    <row r="38" spans="1:7" ht="26.1" customHeight="1">
      <c r="A38" s="80" t="s">
        <v>236</v>
      </c>
      <c r="B38" s="83" t="s">
        <v>17</v>
      </c>
      <c r="C38" s="135"/>
      <c r="D38" s="158"/>
      <c r="E38" s="24"/>
      <c r="F38" s="24"/>
      <c r="G38" s="24"/>
    </row>
    <row r="39" spans="1:7" ht="17.25" customHeight="1">
      <c r="A39" s="80" t="s">
        <v>237</v>
      </c>
      <c r="B39" s="83" t="s">
        <v>18</v>
      </c>
      <c r="C39" s="158">
        <v>11707</v>
      </c>
      <c r="D39" s="158">
        <v>15139.2</v>
      </c>
      <c r="E39" s="184"/>
      <c r="F39" s="185"/>
      <c r="G39" s="24"/>
    </row>
    <row r="40" spans="1:7" ht="15" customHeight="1">
      <c r="A40" s="80" t="s">
        <v>238</v>
      </c>
      <c r="B40" s="83" t="s">
        <v>19</v>
      </c>
      <c r="C40" s="158"/>
      <c r="D40" s="158"/>
      <c r="E40" s="24"/>
      <c r="F40" s="24"/>
      <c r="G40" s="24"/>
    </row>
    <row r="41" spans="1:7" ht="12.6" customHeight="1">
      <c r="A41" s="80" t="s">
        <v>239</v>
      </c>
      <c r="B41" s="83" t="s">
        <v>20</v>
      </c>
      <c r="C41" s="158"/>
      <c r="D41" s="158"/>
      <c r="E41" s="24"/>
      <c r="F41" s="24"/>
      <c r="G41" s="24"/>
    </row>
    <row r="42" spans="1:7" ht="27" customHeight="1">
      <c r="A42" s="80" t="s">
        <v>242</v>
      </c>
      <c r="B42" s="83" t="s">
        <v>21</v>
      </c>
      <c r="C42" s="158"/>
      <c r="D42" s="158"/>
      <c r="E42" s="24"/>
      <c r="F42" s="24"/>
      <c r="G42" s="24"/>
    </row>
    <row r="43" spans="1:7" ht="12.6" customHeight="1">
      <c r="A43" s="66" t="s">
        <v>243</v>
      </c>
      <c r="B43" s="85" t="s">
        <v>22</v>
      </c>
      <c r="C43" s="135"/>
      <c r="D43" s="148"/>
    </row>
    <row r="44" spans="1:7" ht="12.6" customHeight="1">
      <c r="A44" s="66" t="s">
        <v>244</v>
      </c>
      <c r="B44" s="85" t="s">
        <v>23</v>
      </c>
      <c r="C44" s="135"/>
      <c r="D44" s="148"/>
    </row>
    <row r="45" spans="1:7" ht="27.9" customHeight="1"/>
    <row r="46" spans="1:7" ht="27.9" customHeight="1"/>
    <row r="47" spans="1:7" ht="27.9" customHeight="1"/>
    <row r="48" spans="1:7" ht="27.9" customHeight="1"/>
    <row r="49" spans="1:1" ht="27.9" customHeight="1"/>
    <row r="50" spans="1:1" ht="27.9" customHeight="1"/>
    <row r="51" spans="1:1" ht="27.9" customHeight="1"/>
    <row r="52" spans="1:1" ht="27.9" customHeight="1"/>
    <row r="53" spans="1:1" ht="27.9" customHeight="1"/>
    <row r="54" spans="1:1" ht="27.9" customHeight="1"/>
    <row r="55" spans="1:1" ht="27.9" customHeight="1"/>
    <row r="56" spans="1:1" ht="27.9" customHeight="1"/>
    <row r="57" spans="1:1" ht="27.9" customHeight="1"/>
    <row r="58" spans="1:1" ht="27.9" customHeight="1"/>
    <row r="59" spans="1:1" ht="27.9" customHeight="1"/>
    <row r="63" spans="1:1" ht="6" customHeight="1"/>
    <row r="64" spans="1:1">
      <c r="A64" s="35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zoomScaleNormal="100" workbookViewId="0">
      <selection activeCell="A14" sqref="A14"/>
    </sheetView>
  </sheetViews>
  <sheetFormatPr defaultRowHeight="13.2"/>
  <cols>
    <col min="1" max="1" width="58.44140625" customWidth="1"/>
    <col min="2" max="2" width="8.109375" customWidth="1"/>
    <col min="3" max="3" width="19" customWidth="1"/>
    <col min="4" max="4" width="19.77734375" customWidth="1"/>
    <col min="6" max="6" width="12.77734375" customWidth="1"/>
  </cols>
  <sheetData>
    <row r="1" spans="1:6" ht="26.4">
      <c r="A1" s="25" t="s">
        <v>157</v>
      </c>
      <c r="B1" s="25" t="s">
        <v>158</v>
      </c>
      <c r="C1" s="25" t="s">
        <v>155</v>
      </c>
      <c r="D1" s="25" t="s">
        <v>156</v>
      </c>
    </row>
    <row r="2" spans="1:6">
      <c r="A2" s="33">
        <v>1</v>
      </c>
      <c r="B2" s="33">
        <v>2</v>
      </c>
      <c r="C2" s="33">
        <v>3</v>
      </c>
      <c r="D2" s="33">
        <v>4</v>
      </c>
    </row>
    <row r="3" spans="1:6" ht="15.6">
      <c r="A3" s="66" t="s">
        <v>249</v>
      </c>
      <c r="B3" s="85" t="s">
        <v>24</v>
      </c>
      <c r="C3" s="158">
        <v>1304.2</v>
      </c>
      <c r="D3" s="158">
        <v>7345.5</v>
      </c>
    </row>
    <row r="4" spans="1:6" ht="15.6">
      <c r="A4" s="66" t="s">
        <v>250</v>
      </c>
      <c r="B4" s="85" t="s">
        <v>25</v>
      </c>
      <c r="C4" s="158">
        <v>2750.9</v>
      </c>
      <c r="D4" s="158">
        <v>1737.9</v>
      </c>
    </row>
    <row r="5" spans="1:6" ht="27.6">
      <c r="A5" s="66" t="s">
        <v>251</v>
      </c>
      <c r="B5" s="85" t="s">
        <v>26</v>
      </c>
      <c r="C5" s="158">
        <v>0</v>
      </c>
      <c r="D5" s="158">
        <v>0</v>
      </c>
    </row>
    <row r="6" spans="1:6" ht="15.6">
      <c r="A6" s="66" t="s">
        <v>252</v>
      </c>
      <c r="B6" s="85" t="s">
        <v>27</v>
      </c>
      <c r="C6" s="158"/>
      <c r="D6" s="158"/>
    </row>
    <row r="7" spans="1:6" ht="15.6">
      <c r="A7" s="66" t="s">
        <v>253</v>
      </c>
      <c r="B7" s="85" t="s">
        <v>28</v>
      </c>
      <c r="C7" s="158">
        <v>3766.6</v>
      </c>
      <c r="D7" s="158">
        <v>10251.6</v>
      </c>
    </row>
    <row r="8" spans="1:6" ht="15.6">
      <c r="A8" s="66" t="s">
        <v>245</v>
      </c>
      <c r="B8" s="85" t="s">
        <v>29</v>
      </c>
      <c r="C8" s="158">
        <v>70719</v>
      </c>
      <c r="D8" s="158">
        <v>61228.800000000003</v>
      </c>
    </row>
    <row r="9" spans="1:6" ht="15.6">
      <c r="A9" s="66" t="s">
        <v>246</v>
      </c>
      <c r="B9" s="85" t="s">
        <v>30</v>
      </c>
      <c r="C9" s="158"/>
      <c r="D9" s="158"/>
    </row>
    <row r="10" spans="1:6" ht="15.6">
      <c r="A10" s="66" t="s">
        <v>247</v>
      </c>
      <c r="B10" s="85" t="s">
        <v>31</v>
      </c>
      <c r="C10" s="158"/>
      <c r="D10" s="158"/>
      <c r="F10" s="164"/>
    </row>
    <row r="11" spans="1:6" ht="15.6">
      <c r="A11" s="66" t="s">
        <v>254</v>
      </c>
      <c r="B11" s="85" t="s">
        <v>32</v>
      </c>
      <c r="C11" s="158">
        <v>4227.8999999999996</v>
      </c>
      <c r="D11" s="158">
        <v>4199.8999999999996</v>
      </c>
    </row>
    <row r="12" spans="1:6" ht="15.6">
      <c r="A12" s="73" t="s">
        <v>255</v>
      </c>
      <c r="B12" s="85" t="s">
        <v>33</v>
      </c>
      <c r="C12" s="145">
        <f>пасив!C35+пасив!C22</f>
        <v>94475.599999999991</v>
      </c>
      <c r="D12" s="145">
        <f>пасив!D35+пасив!D22</f>
        <v>99902.9</v>
      </c>
      <c r="F12" s="163"/>
    </row>
    <row r="13" spans="1:6" ht="15.6">
      <c r="A13" s="73" t="s">
        <v>256</v>
      </c>
      <c r="B13" s="85" t="s">
        <v>34</v>
      </c>
      <c r="C13" s="145">
        <f>C12+пасив!C20</f>
        <v>6283869.9000000004</v>
      </c>
      <c r="D13" s="145">
        <f>D12+пасив!D20</f>
        <v>6275649.8000000007</v>
      </c>
      <c r="F13" s="164"/>
    </row>
    <row r="14" spans="1:6" ht="15.6">
      <c r="A14" s="86"/>
      <c r="B14" s="87"/>
      <c r="C14" s="150"/>
      <c r="D14" s="150"/>
    </row>
    <row r="15" spans="1:6" ht="15.6">
      <c r="A15" s="86"/>
      <c r="B15" s="87"/>
      <c r="C15" s="88"/>
      <c r="D15" s="186"/>
    </row>
    <row r="16" spans="1:6" ht="43.5" customHeight="1">
      <c r="A16" s="208" t="s">
        <v>257</v>
      </c>
      <c r="B16" s="208"/>
      <c r="C16" s="208"/>
      <c r="D16" s="208"/>
    </row>
    <row r="17" spans="1:4" ht="15.6">
      <c r="A17" s="86"/>
      <c r="B17" s="87"/>
      <c r="C17" s="88"/>
      <c r="D17" s="88"/>
    </row>
    <row r="18" spans="1:4" ht="26.4">
      <c r="A18" s="25" t="s">
        <v>157</v>
      </c>
      <c r="B18" s="25" t="s">
        <v>158</v>
      </c>
      <c r="C18" s="25" t="s">
        <v>155</v>
      </c>
      <c r="D18" s="25" t="s">
        <v>156</v>
      </c>
    </row>
    <row r="19" spans="1:4">
      <c r="A19" s="33">
        <v>1</v>
      </c>
      <c r="B19" s="33">
        <v>2</v>
      </c>
      <c r="C19" s="33">
        <v>3</v>
      </c>
      <c r="D19" s="33">
        <v>4</v>
      </c>
    </row>
    <row r="20" spans="1:4" ht="27.6">
      <c r="A20" s="89" t="s">
        <v>258</v>
      </c>
      <c r="B20" s="90"/>
      <c r="C20" s="91"/>
      <c r="D20" s="91"/>
    </row>
    <row r="21" spans="1:4" ht="27.6">
      <c r="A21" s="89" t="s">
        <v>259</v>
      </c>
      <c r="B21" s="90"/>
      <c r="C21" s="91"/>
      <c r="D21" s="91"/>
    </row>
    <row r="22" spans="1:4" ht="15.6">
      <c r="A22" s="89" t="s">
        <v>260</v>
      </c>
      <c r="B22" s="90"/>
      <c r="C22" s="91"/>
      <c r="D22" s="91"/>
    </row>
    <row r="23" spans="1:4" ht="15.6">
      <c r="A23" s="89" t="s">
        <v>261</v>
      </c>
      <c r="B23" s="90"/>
      <c r="C23" s="91"/>
      <c r="D23" s="91"/>
    </row>
    <row r="24" spans="1:4" ht="15.6">
      <c r="A24" s="89" t="s">
        <v>262</v>
      </c>
      <c r="B24" s="90"/>
      <c r="C24" s="91"/>
      <c r="D24" s="91"/>
    </row>
    <row r="25" spans="1:4" ht="14.1" customHeight="1">
      <c r="A25" s="89" t="s">
        <v>263</v>
      </c>
      <c r="B25" s="90"/>
      <c r="C25" s="91"/>
      <c r="D25" s="91"/>
    </row>
    <row r="26" spans="1:4" ht="27.6">
      <c r="A26" s="89" t="s">
        <v>264</v>
      </c>
      <c r="B26" s="90"/>
      <c r="C26" s="91"/>
      <c r="D26" s="91"/>
    </row>
    <row r="27" spans="1:4" ht="12.9" customHeight="1">
      <c r="A27" s="89" t="s">
        <v>265</v>
      </c>
      <c r="B27" s="90"/>
      <c r="C27" s="91"/>
      <c r="D27" s="91"/>
    </row>
    <row r="28" spans="1:4" ht="12.9" customHeight="1">
      <c r="A28" s="89" t="s">
        <v>266</v>
      </c>
      <c r="B28" s="90"/>
      <c r="C28" s="91"/>
      <c r="D28" s="91"/>
    </row>
    <row r="29" spans="1:4" ht="26.1" customHeight="1">
      <c r="A29" s="89" t="s">
        <v>267</v>
      </c>
      <c r="B29" s="85"/>
      <c r="C29" s="30"/>
      <c r="D29" s="30"/>
    </row>
    <row r="30" spans="1:4" ht="12.9" customHeight="1">
      <c r="A30" s="89" t="s">
        <v>268</v>
      </c>
      <c r="B30" s="90"/>
      <c r="C30" s="91"/>
      <c r="D30" s="91"/>
    </row>
    <row r="31" spans="1:4" ht="26.1" customHeight="1">
      <c r="A31" s="89" t="s">
        <v>269</v>
      </c>
      <c r="B31" s="90"/>
      <c r="C31" s="91"/>
      <c r="D31" s="91"/>
    </row>
    <row r="32" spans="1:4" ht="12.9" customHeight="1">
      <c r="A32" s="89" t="s">
        <v>270</v>
      </c>
      <c r="B32" s="90"/>
      <c r="C32" s="91"/>
      <c r="D32" s="91"/>
    </row>
    <row r="33" spans="1:4" ht="12.9" customHeight="1">
      <c r="A33" s="89" t="s">
        <v>271</v>
      </c>
      <c r="B33" s="90"/>
      <c r="C33" s="91"/>
      <c r="D33" s="91"/>
    </row>
    <row r="34" spans="1:4" ht="15.6">
      <c r="A34" s="86"/>
      <c r="B34" s="87"/>
      <c r="C34" s="88"/>
      <c r="D34" s="88"/>
    </row>
    <row r="35" spans="1:4">
      <c r="A35" s="209" t="s">
        <v>35</v>
      </c>
      <c r="B35" s="209"/>
      <c r="C35" s="209"/>
      <c r="D35" s="209"/>
    </row>
    <row r="36" spans="1:4">
      <c r="A36" s="210" t="s">
        <v>240</v>
      </c>
      <c r="B36" s="210"/>
      <c r="C36" s="210"/>
      <c r="D36" s="210"/>
    </row>
    <row r="38" spans="1:4">
      <c r="A38" s="211" t="s">
        <v>36</v>
      </c>
      <c r="B38" s="211"/>
      <c r="C38" s="211"/>
      <c r="D38" s="211"/>
    </row>
    <row r="39" spans="1:4">
      <c r="A39" s="207" t="s">
        <v>241</v>
      </c>
      <c r="B39" s="207"/>
      <c r="C39" s="207"/>
      <c r="D39" s="207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workbookViewId="0">
      <selection activeCell="F15" sqref="F15"/>
    </sheetView>
  </sheetViews>
  <sheetFormatPr defaultRowHeight="13.2"/>
  <cols>
    <col min="1" max="1" width="3.6640625" customWidth="1"/>
    <col min="3" max="3" width="14.33203125" customWidth="1"/>
    <col min="4" max="4" width="11.109375" customWidth="1"/>
    <col min="6" max="6" width="13.33203125" customWidth="1"/>
    <col min="7" max="7" width="6" customWidth="1"/>
    <col min="8" max="8" width="10.33203125" customWidth="1"/>
    <col min="10" max="10" width="3.109375" customWidth="1"/>
    <col min="11" max="11" width="18.77734375" customWidth="1"/>
  </cols>
  <sheetData>
    <row r="1" spans="1:11" ht="51.75" customHeight="1">
      <c r="A1" s="1"/>
      <c r="B1" s="1"/>
      <c r="C1" s="1"/>
      <c r="D1" s="1"/>
      <c r="E1" s="1"/>
      <c r="F1" s="187" t="s">
        <v>273</v>
      </c>
      <c r="G1" s="188"/>
      <c r="H1" s="188"/>
      <c r="I1" s="188"/>
      <c r="J1" s="188"/>
      <c r="K1" s="188"/>
    </row>
    <row r="2" spans="1:11" ht="4.5" customHeight="1">
      <c r="A2" s="1"/>
      <c r="B2" s="1"/>
      <c r="C2" s="1"/>
      <c r="D2" s="1"/>
      <c r="E2" s="1"/>
      <c r="F2" s="3"/>
      <c r="G2" s="6"/>
      <c r="H2" s="6"/>
      <c r="I2" s="6"/>
      <c r="J2" s="6"/>
      <c r="K2" s="6"/>
    </row>
    <row r="3" spans="1:11" ht="50.25" customHeight="1">
      <c r="A3" s="1"/>
      <c r="B3" s="1"/>
      <c r="C3" s="1"/>
      <c r="D3" s="1"/>
      <c r="E3" s="1"/>
      <c r="G3" s="187" t="s">
        <v>274</v>
      </c>
      <c r="H3" s="188"/>
      <c r="I3" s="188"/>
      <c r="J3" s="188"/>
      <c r="K3" s="188"/>
    </row>
    <row r="4" spans="1:11" ht="15.6">
      <c r="A4" s="1"/>
      <c r="B4" s="1"/>
      <c r="C4" s="1"/>
      <c r="D4" s="1"/>
      <c r="E4" s="1"/>
      <c r="F4" s="3"/>
      <c r="G4" s="6"/>
      <c r="H4" s="6"/>
      <c r="I4" s="6"/>
      <c r="J4" s="6"/>
      <c r="K4" s="6"/>
    </row>
    <row r="5" spans="1:11" ht="15" customHeight="1">
      <c r="A5" s="1"/>
      <c r="B5" s="1"/>
      <c r="C5" s="1"/>
      <c r="D5" s="1"/>
      <c r="E5" s="1"/>
      <c r="F5" s="1"/>
      <c r="G5" s="1"/>
      <c r="H5" s="3"/>
      <c r="I5" s="3"/>
      <c r="J5" s="3"/>
      <c r="K5" s="3"/>
    </row>
    <row r="6" spans="1:11" ht="19.5" customHeight="1">
      <c r="A6" s="1"/>
      <c r="B6" s="224" t="s">
        <v>275</v>
      </c>
      <c r="C6" s="224"/>
      <c r="D6" s="224"/>
      <c r="E6" s="224"/>
      <c r="F6" s="224"/>
      <c r="G6" s="224"/>
      <c r="H6" s="224"/>
      <c r="I6" s="224"/>
      <c r="J6" s="224"/>
      <c r="K6" s="224"/>
    </row>
    <row r="7" spans="1:11" ht="5.25" customHeight="1">
      <c r="A7" s="1"/>
      <c r="B7" s="1"/>
      <c r="C7" s="7"/>
      <c r="D7" s="7"/>
      <c r="E7" s="7"/>
      <c r="F7" s="7"/>
      <c r="G7" s="7"/>
      <c r="H7" s="7"/>
      <c r="I7" s="7"/>
      <c r="J7" s="1"/>
      <c r="K7" s="1"/>
    </row>
    <row r="8" spans="1:11" ht="15.6">
      <c r="A8" s="1"/>
      <c r="B8" s="1"/>
      <c r="C8" s="223" t="s">
        <v>276</v>
      </c>
      <c r="D8" s="223"/>
      <c r="E8" s="223"/>
      <c r="F8" s="223"/>
      <c r="G8" s="223"/>
      <c r="H8" s="223"/>
      <c r="I8" s="223"/>
      <c r="J8" s="1"/>
      <c r="K8" s="1"/>
    </row>
    <row r="9" spans="1:11" ht="4.5" customHeight="1">
      <c r="A9" s="1"/>
      <c r="B9" s="1"/>
      <c r="C9" s="36"/>
      <c r="D9" s="36"/>
      <c r="E9" s="36"/>
      <c r="F9" s="36"/>
      <c r="G9" s="36"/>
      <c r="H9" s="36"/>
      <c r="I9" s="36"/>
      <c r="J9" s="1"/>
      <c r="K9" s="1"/>
    </row>
    <row r="10" spans="1:11" ht="31.5" customHeight="1">
      <c r="A10" s="1"/>
      <c r="C10" s="3"/>
      <c r="D10" s="222" t="s">
        <v>376</v>
      </c>
      <c r="E10" s="222"/>
      <c r="F10" s="222"/>
      <c r="G10" s="222"/>
      <c r="H10" s="222"/>
      <c r="I10" s="3"/>
      <c r="J10" s="3"/>
      <c r="K10" s="3"/>
    </row>
    <row r="11" spans="1:11" ht="15.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6">
      <c r="A12" s="1"/>
      <c r="C12" s="8"/>
      <c r="D12" s="8"/>
      <c r="E12" s="9"/>
      <c r="F12" s="9"/>
      <c r="G12" s="9"/>
      <c r="K12" s="193" t="s">
        <v>76</v>
      </c>
    </row>
    <row r="13" spans="1:11" ht="15.6">
      <c r="A13" s="1"/>
      <c r="C13" s="9"/>
      <c r="K13" s="194"/>
    </row>
    <row r="14" spans="1:11" ht="15.6">
      <c r="A14" s="1"/>
      <c r="B14" s="9"/>
      <c r="C14" s="37"/>
      <c r="D14" s="1"/>
      <c r="E14" s="9"/>
      <c r="F14" s="9"/>
      <c r="G14" s="9"/>
      <c r="H14" s="225" t="s">
        <v>296</v>
      </c>
      <c r="I14" s="226"/>
      <c r="J14" s="227"/>
      <c r="K14" s="205" t="s">
        <v>277</v>
      </c>
    </row>
    <row r="15" spans="1:11" ht="15.6">
      <c r="A15" s="1"/>
      <c r="E15" s="8"/>
      <c r="F15" s="8"/>
      <c r="G15" s="8"/>
      <c r="H15" s="207" t="s">
        <v>297</v>
      </c>
      <c r="I15" s="207"/>
      <c r="J15" s="221"/>
      <c r="K15" s="206"/>
    </row>
    <row r="16" spans="1:11" ht="7.5" customHeight="1">
      <c r="A16" s="1"/>
      <c r="G16" s="9"/>
      <c r="H16" s="93"/>
      <c r="I16" s="93"/>
      <c r="J16" s="94"/>
      <c r="K16" s="2"/>
    </row>
    <row r="17" spans="1:11" ht="15.6">
      <c r="A17" s="1"/>
      <c r="B17" s="192" t="s">
        <v>78</v>
      </c>
      <c r="C17" s="192"/>
      <c r="D17" s="195" t="s">
        <v>55</v>
      </c>
      <c r="E17" s="195"/>
      <c r="F17" s="195"/>
      <c r="G17" s="12"/>
      <c r="H17" s="220" t="s">
        <v>298</v>
      </c>
      <c r="I17" s="220"/>
      <c r="J17" s="95"/>
      <c r="K17" s="205" t="s">
        <v>58</v>
      </c>
    </row>
    <row r="18" spans="1:11" ht="15.6">
      <c r="A18" s="1"/>
      <c r="B18" t="s">
        <v>56</v>
      </c>
      <c r="D18" s="1"/>
      <c r="E18" s="1"/>
      <c r="G18" s="9"/>
      <c r="H18" s="219" t="s">
        <v>299</v>
      </c>
      <c r="I18" s="219"/>
      <c r="J18" s="94"/>
      <c r="K18" s="206"/>
    </row>
    <row r="19" spans="1:11" ht="7.5" customHeight="1">
      <c r="A19" s="1"/>
      <c r="B19" s="9"/>
      <c r="C19" s="9"/>
      <c r="D19" s="9"/>
      <c r="E19" s="9"/>
      <c r="F19" s="9"/>
      <c r="G19" s="9"/>
      <c r="H19" s="93"/>
      <c r="I19" s="93"/>
      <c r="J19" s="96"/>
      <c r="K19" s="2"/>
    </row>
    <row r="20" spans="1:11" ht="15.6">
      <c r="A20" s="1"/>
      <c r="B20" s="200" t="s">
        <v>80</v>
      </c>
      <c r="C20" s="200"/>
      <c r="D20" s="200"/>
      <c r="E20" s="200"/>
      <c r="F20" s="200"/>
      <c r="G20" s="9"/>
      <c r="H20" s="215" t="s">
        <v>278</v>
      </c>
      <c r="I20" s="216"/>
      <c r="J20" s="96"/>
      <c r="K20" s="190">
        <v>71211</v>
      </c>
    </row>
    <row r="21" spans="1:11" ht="15.6">
      <c r="A21" s="1"/>
      <c r="B21" s="9" t="s">
        <v>301</v>
      </c>
      <c r="C21" s="9"/>
      <c r="D21" s="9"/>
      <c r="E21" s="9"/>
      <c r="F21" s="9"/>
      <c r="G21" s="9"/>
      <c r="H21" s="215" t="s">
        <v>279</v>
      </c>
      <c r="I21" s="216"/>
      <c r="J21" s="96"/>
      <c r="K21" s="191"/>
    </row>
    <row r="22" spans="1:11" ht="7.5" customHeight="1">
      <c r="A22" s="1"/>
      <c r="F22" s="9"/>
      <c r="G22" s="9"/>
      <c r="H22" s="9"/>
      <c r="I22" s="9"/>
      <c r="J22" s="18"/>
      <c r="K22" s="51"/>
    </row>
    <row r="23" spans="1:11" ht="15.6">
      <c r="A23" s="1"/>
      <c r="B23" s="9" t="s">
        <v>82</v>
      </c>
      <c r="C23" s="9"/>
      <c r="D23" s="9"/>
      <c r="E23" s="9"/>
      <c r="F23" s="9"/>
      <c r="G23" s="9"/>
      <c r="H23" s="215" t="s">
        <v>280</v>
      </c>
      <c r="I23" s="216"/>
      <c r="J23" s="18"/>
      <c r="K23" s="190">
        <v>1150</v>
      </c>
    </row>
    <row r="24" spans="1:11" ht="15.6">
      <c r="A24" s="1"/>
      <c r="B24" s="9" t="s">
        <v>300</v>
      </c>
      <c r="C24" s="9"/>
      <c r="D24" s="9"/>
      <c r="E24" s="9"/>
      <c r="F24" s="9"/>
      <c r="G24" s="9"/>
      <c r="H24" s="215" t="s">
        <v>281</v>
      </c>
      <c r="I24" s="216"/>
      <c r="J24" s="18"/>
      <c r="K24" s="191"/>
    </row>
    <row r="25" spans="1:11" ht="7.5" customHeight="1">
      <c r="A25" s="1"/>
      <c r="C25" s="9"/>
      <c r="D25" s="9"/>
      <c r="E25" s="9"/>
      <c r="F25" s="9"/>
      <c r="G25" s="9"/>
      <c r="H25" s="93"/>
      <c r="I25" s="93"/>
      <c r="J25" s="18"/>
      <c r="K25" s="51"/>
    </row>
    <row r="26" spans="1:11" ht="15.6">
      <c r="A26" s="1"/>
      <c r="B26" s="9" t="s">
        <v>83</v>
      </c>
      <c r="C26" s="9"/>
      <c r="D26" s="9"/>
      <c r="E26" s="9"/>
      <c r="F26" s="9"/>
      <c r="G26" s="9"/>
      <c r="H26" s="215" t="s">
        <v>282</v>
      </c>
      <c r="I26" s="216"/>
      <c r="J26" s="18"/>
      <c r="K26" s="190">
        <v>144</v>
      </c>
    </row>
    <row r="27" spans="1:11" ht="15.6">
      <c r="A27" s="1"/>
      <c r="B27" s="19" t="s">
        <v>302</v>
      </c>
      <c r="C27" s="9"/>
      <c r="D27" s="9"/>
      <c r="E27" s="9"/>
      <c r="F27" s="9"/>
      <c r="G27" s="9"/>
      <c r="H27" s="215" t="s">
        <v>283</v>
      </c>
      <c r="I27" s="216"/>
      <c r="J27" s="18"/>
      <c r="K27" s="191"/>
    </row>
    <row r="28" spans="1:11" ht="7.5" customHeight="1">
      <c r="A28" s="1"/>
      <c r="B28" s="9"/>
      <c r="C28" s="9"/>
      <c r="D28" s="9"/>
      <c r="E28" s="9"/>
      <c r="F28" s="9"/>
      <c r="G28" s="9"/>
      <c r="H28" s="92"/>
      <c r="I28" s="92"/>
      <c r="K28" s="2"/>
    </row>
    <row r="29" spans="1:11" ht="15.6">
      <c r="A29" s="1"/>
      <c r="B29" s="9" t="s">
        <v>85</v>
      </c>
      <c r="C29" s="9"/>
      <c r="D29" s="9"/>
      <c r="E29" s="9"/>
      <c r="F29" s="9"/>
      <c r="G29" s="9"/>
      <c r="H29" s="217" t="s">
        <v>284</v>
      </c>
      <c r="I29" s="218"/>
      <c r="J29" s="21"/>
      <c r="K29" s="205"/>
    </row>
    <row r="30" spans="1:11" ht="15.6">
      <c r="A30" s="1"/>
      <c r="B30" s="9" t="s">
        <v>303</v>
      </c>
      <c r="C30" s="9"/>
      <c r="D30" s="9"/>
      <c r="E30" s="9"/>
      <c r="F30" s="9"/>
      <c r="G30" s="9"/>
      <c r="H30" s="217" t="s">
        <v>285</v>
      </c>
      <c r="I30" s="218"/>
      <c r="J30" s="21"/>
      <c r="K30" s="206"/>
    </row>
    <row r="31" spans="1:11" ht="7.5" customHeight="1">
      <c r="A31" s="1"/>
      <c r="B31" s="9"/>
      <c r="C31" s="9"/>
      <c r="D31" s="9"/>
      <c r="E31" s="9"/>
      <c r="F31" s="9"/>
      <c r="G31" s="9"/>
      <c r="H31" s="92"/>
      <c r="I31" s="92"/>
      <c r="K31" s="2"/>
    </row>
    <row r="32" spans="1:11" ht="15.6">
      <c r="A32" s="1"/>
      <c r="B32" s="1" t="s">
        <v>87</v>
      </c>
      <c r="C32" s="1"/>
      <c r="D32" s="1"/>
      <c r="E32" s="1"/>
      <c r="F32" s="1"/>
      <c r="G32" s="1"/>
      <c r="H32" s="217" t="s">
        <v>286</v>
      </c>
      <c r="I32" s="218"/>
      <c r="K32" s="190">
        <v>302245358</v>
      </c>
    </row>
    <row r="33" spans="1:11" ht="15.6">
      <c r="A33" s="1"/>
      <c r="B33" s="1" t="s">
        <v>89</v>
      </c>
      <c r="C33" s="1"/>
      <c r="D33" s="1"/>
      <c r="E33" s="1"/>
      <c r="F33" s="1"/>
      <c r="G33" s="1"/>
      <c r="H33" s="217" t="s">
        <v>287</v>
      </c>
      <c r="I33" s="218"/>
      <c r="K33" s="191"/>
    </row>
    <row r="34" spans="1:11" ht="7.5" customHeight="1">
      <c r="A34" s="1"/>
      <c r="B34" s="1"/>
      <c r="C34" s="1"/>
      <c r="D34" s="1"/>
      <c r="E34" s="1"/>
      <c r="F34" s="1"/>
      <c r="G34" s="1"/>
      <c r="H34" s="92"/>
      <c r="I34" s="92"/>
      <c r="K34" s="2"/>
    </row>
    <row r="35" spans="1:11" ht="15.6">
      <c r="A35" s="1"/>
      <c r="B35" s="1" t="s">
        <v>90</v>
      </c>
      <c r="C35" s="1"/>
      <c r="D35" s="1"/>
      <c r="E35" s="1"/>
      <c r="F35" s="1"/>
      <c r="G35" s="1"/>
      <c r="H35" s="212" t="s">
        <v>288</v>
      </c>
      <c r="I35" s="213"/>
      <c r="J35" s="1"/>
      <c r="K35" s="190">
        <v>1730215501</v>
      </c>
    </row>
    <row r="36" spans="1:11" ht="15.6">
      <c r="A36" s="1"/>
      <c r="B36" s="1" t="s">
        <v>91</v>
      </c>
      <c r="G36" s="1"/>
      <c r="H36" s="212" t="s">
        <v>289</v>
      </c>
      <c r="I36" s="213"/>
      <c r="J36" s="1"/>
      <c r="K36" s="191"/>
    </row>
    <row r="37" spans="1:11" ht="7.5" customHeight="1">
      <c r="A37" s="1"/>
      <c r="G37" s="1"/>
      <c r="H37" s="94"/>
      <c r="I37" s="94"/>
      <c r="J37" s="1"/>
      <c r="K37" s="1"/>
    </row>
    <row r="38" spans="1:11" ht="15.6">
      <c r="B38" s="9" t="s">
        <v>92</v>
      </c>
      <c r="C38" s="1"/>
      <c r="D38" s="1"/>
      <c r="E38" s="1"/>
      <c r="F38" s="1"/>
      <c r="H38" s="215" t="s">
        <v>290</v>
      </c>
      <c r="I38" s="216"/>
      <c r="K38" s="203"/>
    </row>
    <row r="39" spans="1:11" ht="15.6">
      <c r="B39" s="1" t="s">
        <v>57</v>
      </c>
      <c r="H39" s="212" t="s">
        <v>291</v>
      </c>
      <c r="I39" s="213"/>
      <c r="K39" s="204"/>
    </row>
    <row r="40" spans="1:11" ht="7.5" customHeight="1"/>
    <row r="41" spans="1:11" ht="15.6">
      <c r="B41" s="9" t="s">
        <v>96</v>
      </c>
      <c r="H41" s="212" t="s">
        <v>292</v>
      </c>
      <c r="I41" s="213"/>
      <c r="J41" s="214"/>
      <c r="K41" s="201"/>
    </row>
    <row r="42" spans="1:11">
      <c r="B42" t="s">
        <v>94</v>
      </c>
      <c r="H42" s="212" t="s">
        <v>293</v>
      </c>
      <c r="I42" s="213"/>
      <c r="J42" s="214"/>
      <c r="K42" s="202"/>
    </row>
    <row r="43" spans="1:11" ht="7.5" customHeight="1">
      <c r="B43" s="1"/>
      <c r="C43" s="1"/>
      <c r="D43" s="1"/>
      <c r="E43" s="1"/>
      <c r="F43" s="1"/>
      <c r="H43" s="92"/>
      <c r="I43" s="92"/>
      <c r="J43" s="97"/>
      <c r="K43" s="23"/>
    </row>
    <row r="44" spans="1:11" ht="15.75" customHeight="1">
      <c r="H44" s="212" t="s">
        <v>294</v>
      </c>
      <c r="I44" s="213"/>
      <c r="J44" s="214"/>
      <c r="K44" s="190"/>
    </row>
    <row r="45" spans="1:11" ht="15.75" customHeight="1">
      <c r="H45" s="212" t="s">
        <v>295</v>
      </c>
      <c r="I45" s="213"/>
      <c r="J45" s="214"/>
      <c r="K45" s="191"/>
    </row>
    <row r="46" spans="1:11" ht="15.6">
      <c r="H46" s="9"/>
      <c r="I46" s="9"/>
      <c r="J46" s="18"/>
      <c r="K46" s="18"/>
    </row>
    <row r="50" spans="11:11">
      <c r="K50" s="24"/>
    </row>
    <row r="51" spans="11:11">
      <c r="K51" s="24"/>
    </row>
  </sheetData>
  <mergeCells count="42">
    <mergeCell ref="H15:J15"/>
    <mergeCell ref="D10:H10"/>
    <mergeCell ref="F1:K1"/>
    <mergeCell ref="G3:K3"/>
    <mergeCell ref="C8:I8"/>
    <mergeCell ref="B6:K6"/>
    <mergeCell ref="K12:K13"/>
    <mergeCell ref="H14:J14"/>
    <mergeCell ref="K14:K15"/>
    <mergeCell ref="H32:I32"/>
    <mergeCell ref="H26:I26"/>
    <mergeCell ref="D17:F17"/>
    <mergeCell ref="H29:I29"/>
    <mergeCell ref="H27:I27"/>
    <mergeCell ref="B20:F20"/>
    <mergeCell ref="B17:C17"/>
    <mergeCell ref="H17:I17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topLeftCell="A15" workbookViewId="0">
      <selection activeCell="E28" sqref="E28"/>
    </sheetView>
  </sheetViews>
  <sheetFormatPr defaultRowHeight="13.2"/>
  <cols>
    <col min="1" max="1" width="53.77734375" customWidth="1"/>
    <col min="2" max="2" width="6.44140625" customWidth="1"/>
    <col min="3" max="3" width="13.77734375" customWidth="1"/>
    <col min="4" max="5" width="14.33203125" customWidth="1"/>
    <col min="6" max="6" width="14.109375" customWidth="1"/>
  </cols>
  <sheetData>
    <row r="2" spans="1:8">
      <c r="A2" s="231" t="s">
        <v>304</v>
      </c>
      <c r="B2" s="228" t="s">
        <v>305</v>
      </c>
      <c r="C2" s="228" t="s">
        <v>306</v>
      </c>
      <c r="D2" s="229"/>
      <c r="E2" s="231" t="s">
        <v>307</v>
      </c>
      <c r="F2" s="231"/>
    </row>
    <row r="3" spans="1:8" ht="23.25" customHeight="1">
      <c r="A3" s="231"/>
      <c r="B3" s="228"/>
      <c r="C3" s="230"/>
      <c r="D3" s="230"/>
      <c r="E3" s="231"/>
      <c r="F3" s="231"/>
    </row>
    <row r="4" spans="1:8" ht="47.25" customHeight="1">
      <c r="A4" s="231"/>
      <c r="B4" s="228"/>
      <c r="C4" s="99" t="s">
        <v>38</v>
      </c>
      <c r="D4" s="99" t="s">
        <v>308</v>
      </c>
      <c r="E4" s="99" t="s">
        <v>39</v>
      </c>
      <c r="F4" s="99" t="s">
        <v>308</v>
      </c>
    </row>
    <row r="5" spans="1:8" ht="10.5" customHeight="1">
      <c r="A5" s="101">
        <v>1</v>
      </c>
      <c r="B5" s="101">
        <v>2</v>
      </c>
      <c r="C5" s="102">
        <v>3</v>
      </c>
      <c r="D5" s="102">
        <v>4</v>
      </c>
      <c r="E5" s="102">
        <v>5</v>
      </c>
      <c r="F5" s="102">
        <v>6</v>
      </c>
    </row>
    <row r="6" spans="1:8" ht="51" customHeight="1">
      <c r="A6" s="103" t="s">
        <v>318</v>
      </c>
      <c r="B6" s="104" t="s">
        <v>98</v>
      </c>
      <c r="C6" s="127">
        <v>253605.6</v>
      </c>
      <c r="D6" s="128" t="s">
        <v>322</v>
      </c>
      <c r="E6" s="127">
        <v>128644.7</v>
      </c>
      <c r="F6" s="128" t="s">
        <v>322</v>
      </c>
    </row>
    <row r="7" spans="1:8" ht="35.25" customHeight="1">
      <c r="A7" s="103" t="s">
        <v>309</v>
      </c>
      <c r="B7" s="104" t="s">
        <v>101</v>
      </c>
      <c r="C7" s="128" t="s">
        <v>322</v>
      </c>
      <c r="D7" s="129"/>
      <c r="E7" s="128" t="s">
        <v>322</v>
      </c>
      <c r="F7" s="127"/>
    </row>
    <row r="8" spans="1:8" ht="48" customHeight="1">
      <c r="A8" s="103" t="s">
        <v>310</v>
      </c>
      <c r="B8" s="104" t="s">
        <v>104</v>
      </c>
      <c r="C8" s="128">
        <f>C6-D7</f>
        <v>253605.6</v>
      </c>
      <c r="D8" s="128" t="str">
        <f>D6</f>
        <v>Х</v>
      </c>
      <c r="E8" s="128">
        <f>E6-F7</f>
        <v>128644.7</v>
      </c>
      <c r="F8" s="127"/>
    </row>
    <row r="9" spans="1:8" ht="47.25" customHeight="1">
      <c r="A9" s="103" t="s">
        <v>311</v>
      </c>
      <c r="B9" s="104" t="s">
        <v>105</v>
      </c>
      <c r="C9" s="128" t="s">
        <v>322</v>
      </c>
      <c r="D9" s="127">
        <f>D10+D11+D12</f>
        <v>114709.6</v>
      </c>
      <c r="E9" s="127" t="s">
        <v>322</v>
      </c>
      <c r="F9" s="127">
        <f>F10+F11+F12</f>
        <v>137146.29999999999</v>
      </c>
    </row>
    <row r="10" spans="1:8" ht="22.5" customHeight="1">
      <c r="A10" s="103" t="s">
        <v>40</v>
      </c>
      <c r="B10" s="104" t="s">
        <v>106</v>
      </c>
      <c r="C10" s="128" t="s">
        <v>322</v>
      </c>
      <c r="D10" s="130">
        <v>114709.6</v>
      </c>
      <c r="E10" s="128" t="s">
        <v>322</v>
      </c>
      <c r="F10" s="130">
        <v>137146.29999999999</v>
      </c>
    </row>
    <row r="11" spans="1:8" ht="22.5" customHeight="1">
      <c r="A11" s="105" t="s">
        <v>41</v>
      </c>
      <c r="B11" s="106" t="s">
        <v>107</v>
      </c>
      <c r="C11" s="128" t="s">
        <v>322</v>
      </c>
      <c r="D11" s="127">
        <v>0</v>
      </c>
      <c r="E11" s="128" t="s">
        <v>322</v>
      </c>
      <c r="F11" s="127">
        <v>0</v>
      </c>
    </row>
    <row r="12" spans="1:8" ht="22.5" customHeight="1">
      <c r="A12" s="103" t="s">
        <v>43</v>
      </c>
      <c r="B12" s="100" t="s">
        <v>108</v>
      </c>
      <c r="C12" s="128" t="s">
        <v>322</v>
      </c>
      <c r="D12" s="130"/>
      <c r="E12" s="128" t="s">
        <v>322</v>
      </c>
      <c r="F12" s="130"/>
    </row>
    <row r="13" spans="1:8" ht="36.75" customHeight="1">
      <c r="A13" s="103" t="s">
        <v>313</v>
      </c>
      <c r="B13" s="104" t="s">
        <v>109</v>
      </c>
      <c r="C13" s="128" t="s">
        <v>322</v>
      </c>
      <c r="D13" s="127"/>
      <c r="E13" s="128" t="s">
        <v>322</v>
      </c>
      <c r="F13" s="127"/>
      <c r="H13" s="28"/>
    </row>
    <row r="14" spans="1:8" ht="28.5" customHeight="1">
      <c r="A14" s="103" t="s">
        <v>312</v>
      </c>
      <c r="B14" s="104" t="s">
        <v>110</v>
      </c>
      <c r="C14" s="128"/>
      <c r="D14" s="128" t="s">
        <v>322</v>
      </c>
      <c r="E14" s="128"/>
      <c r="F14" s="128" t="s">
        <v>322</v>
      </c>
    </row>
    <row r="15" spans="1:8" ht="35.25" customHeight="1">
      <c r="A15" s="103" t="s">
        <v>319</v>
      </c>
      <c r="B15" s="100">
        <v>100</v>
      </c>
      <c r="C15" s="127">
        <f>C8-D9+C14</f>
        <v>138896</v>
      </c>
      <c r="D15" s="128" t="s">
        <v>322</v>
      </c>
      <c r="E15" s="127">
        <f>E8-F9+E14</f>
        <v>-8501.5999999999913</v>
      </c>
      <c r="F15" s="131"/>
    </row>
    <row r="16" spans="1:8" ht="45.75" customHeight="1">
      <c r="A16" s="103" t="s">
        <v>314</v>
      </c>
      <c r="B16" s="100">
        <v>110</v>
      </c>
      <c r="C16" s="130"/>
      <c r="D16" s="128" t="s">
        <v>322</v>
      </c>
      <c r="E16" s="130"/>
      <c r="F16" s="128" t="s">
        <v>322</v>
      </c>
      <c r="H16" s="28"/>
    </row>
    <row r="17" spans="1:6" ht="22.5" customHeight="1">
      <c r="A17" s="103" t="s">
        <v>48</v>
      </c>
      <c r="B17" s="100">
        <v>120</v>
      </c>
      <c r="C17" s="127"/>
      <c r="D17" s="128" t="s">
        <v>322</v>
      </c>
      <c r="E17" s="127"/>
      <c r="F17" s="128" t="s">
        <v>322</v>
      </c>
    </row>
    <row r="18" spans="1:6" ht="22.5" customHeight="1">
      <c r="A18" s="103" t="s">
        <v>49</v>
      </c>
      <c r="B18" s="104" t="s">
        <v>115</v>
      </c>
      <c r="C18" s="132"/>
      <c r="D18" s="128" t="s">
        <v>322</v>
      </c>
      <c r="E18" s="127"/>
      <c r="F18" s="128" t="s">
        <v>322</v>
      </c>
    </row>
    <row r="19" spans="1:6" ht="22.5" customHeight="1">
      <c r="A19" s="103" t="s">
        <v>315</v>
      </c>
      <c r="B19" s="100" t="s">
        <v>116</v>
      </c>
      <c r="C19" s="132"/>
      <c r="D19" s="128" t="s">
        <v>322</v>
      </c>
      <c r="E19" s="132"/>
      <c r="F19" s="128" t="s">
        <v>322</v>
      </c>
    </row>
    <row r="20" spans="1:6" ht="22.5" customHeight="1">
      <c r="A20" s="103" t="s">
        <v>50</v>
      </c>
      <c r="B20" s="104" t="s">
        <v>117</v>
      </c>
      <c r="C20" s="132"/>
      <c r="D20" s="128" t="s">
        <v>322</v>
      </c>
      <c r="E20" s="132"/>
      <c r="F20" s="128" t="s">
        <v>322</v>
      </c>
    </row>
    <row r="21" spans="1:6" ht="22.5" customHeight="1">
      <c r="A21" s="103" t="s">
        <v>51</v>
      </c>
      <c r="B21" s="104" t="s">
        <v>118</v>
      </c>
      <c r="C21" s="132"/>
      <c r="D21" s="128" t="s">
        <v>322</v>
      </c>
      <c r="E21" s="132"/>
      <c r="F21" s="128" t="s">
        <v>322</v>
      </c>
    </row>
    <row r="22" spans="1:6" ht="22.5" customHeight="1">
      <c r="A22" s="103" t="s">
        <v>59</v>
      </c>
      <c r="B22" s="104" t="s">
        <v>119</v>
      </c>
      <c r="C22" s="128" t="s">
        <v>322</v>
      </c>
      <c r="D22" s="132"/>
      <c r="E22" s="128" t="s">
        <v>322</v>
      </c>
      <c r="F22" s="132"/>
    </row>
    <row r="23" spans="1:6" ht="22.5" customHeight="1">
      <c r="A23" s="103" t="s">
        <v>60</v>
      </c>
      <c r="B23" s="100" t="s">
        <v>120</v>
      </c>
      <c r="C23" s="128" t="s">
        <v>322</v>
      </c>
      <c r="D23" s="133"/>
      <c r="E23" s="128" t="s">
        <v>322</v>
      </c>
      <c r="F23" s="133"/>
    </row>
    <row r="24" spans="1:6" ht="34.5" customHeight="1">
      <c r="A24" s="103" t="s">
        <v>316</v>
      </c>
      <c r="B24" s="104" t="s">
        <v>121</v>
      </c>
      <c r="C24" s="128" t="s">
        <v>322</v>
      </c>
      <c r="D24" s="132"/>
      <c r="E24" s="128" t="s">
        <v>322</v>
      </c>
      <c r="F24" s="132"/>
    </row>
    <row r="25" spans="1:6" ht="22.5" customHeight="1">
      <c r="A25" s="108" t="s">
        <v>61</v>
      </c>
      <c r="B25" s="109" t="s">
        <v>122</v>
      </c>
      <c r="C25" s="128" t="s">
        <v>322</v>
      </c>
      <c r="D25" s="134"/>
      <c r="E25" s="128" t="s">
        <v>322</v>
      </c>
      <c r="F25" s="134"/>
    </row>
    <row r="26" spans="1:6" ht="24" customHeight="1">
      <c r="A26" s="110" t="s">
        <v>62</v>
      </c>
      <c r="B26" s="111" t="s">
        <v>123</v>
      </c>
      <c r="C26" s="128" t="s">
        <v>322</v>
      </c>
      <c r="D26" s="131"/>
      <c r="E26" s="128" t="s">
        <v>322</v>
      </c>
      <c r="F26" s="131"/>
    </row>
    <row r="27" spans="1:6" ht="48" customHeight="1">
      <c r="A27" s="110" t="s">
        <v>320</v>
      </c>
      <c r="B27" s="111" t="s">
        <v>125</v>
      </c>
      <c r="C27" s="131">
        <f>C15+C16-D22</f>
        <v>138896</v>
      </c>
      <c r="D27" s="131" t="str">
        <f>D15</f>
        <v>Х</v>
      </c>
      <c r="E27" s="131">
        <f>E15+E16-F22</f>
        <v>-8501.5999999999913</v>
      </c>
      <c r="F27" s="131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211"/>
      <c r="C62" s="211"/>
      <c r="D62" s="211"/>
      <c r="E62" s="31"/>
      <c r="F62" s="31"/>
    </row>
    <row r="63" spans="2:6">
      <c r="C63" s="31"/>
      <c r="D63" s="31"/>
      <c r="E63" s="31"/>
      <c r="F63" s="31"/>
    </row>
    <row r="64" spans="2:6">
      <c r="C64" s="31"/>
      <c r="D64" s="31"/>
      <c r="E64" s="31"/>
      <c r="F64" s="31"/>
    </row>
    <row r="65" spans="3:6">
      <c r="C65" s="31"/>
      <c r="D65" s="31"/>
      <c r="E65" s="31"/>
      <c r="F65" s="31"/>
    </row>
    <row r="66" spans="3:6">
      <c r="C66" s="31"/>
      <c r="D66" s="31"/>
      <c r="E66" s="31"/>
      <c r="F66" s="31"/>
    </row>
    <row r="67" spans="3:6">
      <c r="C67" s="31"/>
      <c r="D67" s="31"/>
      <c r="E67" s="31"/>
      <c r="F67" s="31"/>
    </row>
    <row r="68" spans="3:6">
      <c r="C68" s="31"/>
      <c r="D68" s="31"/>
      <c r="E68" s="31"/>
      <c r="F68" s="31"/>
    </row>
    <row r="69" spans="3:6">
      <c r="C69" s="31"/>
      <c r="D69" s="31"/>
      <c r="E69" s="31"/>
      <c r="F69" s="31"/>
    </row>
    <row r="70" spans="3:6">
      <c r="C70" s="31"/>
      <c r="D70" s="31"/>
      <c r="E70" s="31"/>
      <c r="F70" s="31"/>
    </row>
    <row r="71" spans="3:6">
      <c r="C71" s="31"/>
      <c r="D71" s="31"/>
      <c r="E71" s="31"/>
      <c r="F71" s="31"/>
    </row>
    <row r="72" spans="3:6">
      <c r="C72" s="31"/>
      <c r="D72" s="31"/>
      <c r="E72" s="31"/>
      <c r="F72" s="31"/>
    </row>
    <row r="73" spans="3:6">
      <c r="C73" s="31"/>
      <c r="D73" s="31"/>
      <c r="E73" s="31"/>
      <c r="F73" s="31"/>
    </row>
    <row r="74" spans="3:6">
      <c r="C74" s="31"/>
      <c r="D74" s="31"/>
      <c r="E74" s="31"/>
      <c r="F74" s="31"/>
    </row>
    <row r="75" spans="3:6">
      <c r="C75" s="31"/>
      <c r="D75" s="31"/>
      <c r="E75" s="31"/>
      <c r="F75" s="31"/>
    </row>
    <row r="76" spans="3:6">
      <c r="C76" s="31"/>
      <c r="D76" s="31"/>
      <c r="E76" s="31"/>
      <c r="F76" s="31"/>
    </row>
    <row r="77" spans="3:6">
      <c r="C77" s="31"/>
      <c r="D77" s="31"/>
      <c r="E77" s="31"/>
      <c r="F77" s="31"/>
    </row>
    <row r="78" spans="3:6">
      <c r="C78" s="31"/>
      <c r="D78" s="31"/>
      <c r="E78" s="31"/>
      <c r="F78" s="31"/>
    </row>
    <row r="79" spans="3:6">
      <c r="C79" s="31"/>
      <c r="D79" s="31"/>
      <c r="E79" s="31"/>
      <c r="F79" s="31"/>
    </row>
    <row r="80" spans="3:6">
      <c r="C80" s="31"/>
      <c r="D80" s="31"/>
      <c r="E80" s="31"/>
      <c r="F80" s="31"/>
    </row>
    <row r="81" spans="3:6">
      <c r="C81" s="31"/>
      <c r="D81" s="31"/>
      <c r="E81" s="31"/>
      <c r="F81" s="31"/>
    </row>
    <row r="82" spans="3:6">
      <c r="C82" s="31"/>
      <c r="D82" s="31"/>
      <c r="E82" s="31"/>
      <c r="F82" s="31"/>
    </row>
    <row r="83" spans="3:6">
      <c r="C83" s="31"/>
      <c r="D83" s="31"/>
      <c r="E83" s="31"/>
      <c r="F83" s="31"/>
    </row>
    <row r="84" spans="3:6">
      <c r="C84" s="31"/>
      <c r="D84" s="31"/>
      <c r="E84" s="31"/>
      <c r="F84" s="31"/>
    </row>
    <row r="85" spans="3:6">
      <c r="C85" s="31"/>
      <c r="D85" s="31"/>
      <c r="E85" s="31"/>
      <c r="F85" s="31"/>
    </row>
    <row r="86" spans="3:6">
      <c r="C86" s="31"/>
      <c r="D86" s="31"/>
      <c r="E86" s="31"/>
      <c r="F86" s="31"/>
    </row>
    <row r="87" spans="3:6">
      <c r="C87" s="31"/>
      <c r="D87" s="31"/>
      <c r="E87" s="31"/>
      <c r="F87" s="31"/>
    </row>
    <row r="88" spans="3:6">
      <c r="C88" s="31"/>
      <c r="D88" s="31"/>
      <c r="E88" s="31"/>
      <c r="F88" s="31"/>
    </row>
    <row r="89" spans="3:6">
      <c r="C89" s="31"/>
      <c r="D89" s="31"/>
      <c r="E89" s="31"/>
      <c r="F89" s="31"/>
    </row>
    <row r="90" spans="3:6">
      <c r="C90" s="31"/>
      <c r="D90" s="31"/>
      <c r="E90" s="31"/>
      <c r="F90" s="31"/>
    </row>
    <row r="91" spans="3:6">
      <c r="C91" s="31"/>
      <c r="D91" s="31"/>
      <c r="E91" s="31"/>
      <c r="F91" s="31"/>
    </row>
    <row r="92" spans="3:6">
      <c r="C92" s="31"/>
      <c r="D92" s="31"/>
      <c r="E92" s="31"/>
      <c r="F92" s="31"/>
    </row>
    <row r="93" spans="3:6">
      <c r="C93" s="31"/>
      <c r="D93" s="31"/>
      <c r="E93" s="31"/>
      <c r="F93" s="31"/>
    </row>
    <row r="94" spans="3:6">
      <c r="C94" s="31"/>
      <c r="D94" s="31"/>
      <c r="E94" s="31"/>
      <c r="F94" s="31"/>
    </row>
    <row r="95" spans="3:6">
      <c r="C95" s="31"/>
      <c r="D95" s="31"/>
      <c r="E95" s="31"/>
      <c r="F95" s="31"/>
    </row>
    <row r="96" spans="3:6">
      <c r="C96" s="31"/>
      <c r="D96" s="31"/>
      <c r="E96" s="31"/>
      <c r="F96" s="31"/>
    </row>
    <row r="97" spans="3:6">
      <c r="C97" s="31"/>
      <c r="D97" s="31"/>
      <c r="E97" s="31"/>
      <c r="F97" s="31"/>
    </row>
    <row r="98" spans="3:6">
      <c r="C98" s="31"/>
      <c r="D98" s="31"/>
      <c r="E98" s="31"/>
      <c r="F98" s="31"/>
    </row>
    <row r="99" spans="3:6">
      <c r="C99" s="31"/>
      <c r="D99" s="31"/>
      <c r="E99" s="31"/>
      <c r="F99" s="31"/>
    </row>
    <row r="100" spans="3:6">
      <c r="C100" s="31"/>
      <c r="D100" s="31"/>
      <c r="E100" s="31"/>
      <c r="F100" s="31"/>
    </row>
    <row r="101" spans="3:6">
      <c r="C101" s="31"/>
      <c r="D101" s="31"/>
      <c r="E101" s="31"/>
      <c r="F101" s="31"/>
    </row>
    <row r="102" spans="3:6">
      <c r="C102" s="31"/>
      <c r="D102" s="31"/>
      <c r="E102" s="31"/>
      <c r="F102" s="31"/>
    </row>
    <row r="103" spans="3:6">
      <c r="C103" s="31"/>
      <c r="D103" s="31"/>
      <c r="E103" s="31"/>
      <c r="F103" s="31"/>
    </row>
    <row r="104" spans="3:6">
      <c r="C104" s="31"/>
      <c r="D104" s="31"/>
      <c r="E104" s="31"/>
      <c r="F104" s="31"/>
    </row>
    <row r="105" spans="3:6">
      <c r="C105" s="31"/>
      <c r="D105" s="31"/>
      <c r="E105" s="31"/>
      <c r="F105" s="31"/>
    </row>
    <row r="106" spans="3:6">
      <c r="C106" s="31"/>
      <c r="D106" s="31"/>
      <c r="E106" s="31"/>
      <c r="F106" s="31"/>
    </row>
    <row r="107" spans="3:6">
      <c r="C107" s="31"/>
      <c r="D107" s="31"/>
      <c r="E107" s="31"/>
      <c r="F107" s="31"/>
    </row>
    <row r="108" spans="3:6">
      <c r="C108" s="31"/>
      <c r="D108" s="31"/>
      <c r="E108" s="31"/>
      <c r="F108" s="31"/>
    </row>
    <row r="109" spans="3:6">
      <c r="C109" s="31"/>
      <c r="D109" s="31"/>
      <c r="E109" s="31"/>
      <c r="F109" s="31"/>
    </row>
    <row r="110" spans="3:6">
      <c r="C110" s="31"/>
      <c r="D110" s="31"/>
      <c r="E110" s="31"/>
      <c r="F110" s="31"/>
    </row>
    <row r="111" spans="3:6">
      <c r="C111" s="31"/>
      <c r="D111" s="31"/>
      <c r="E111" s="31"/>
      <c r="F111" s="31"/>
    </row>
    <row r="112" spans="3:6">
      <c r="C112" s="31"/>
      <c r="D112" s="31"/>
      <c r="E112" s="31"/>
      <c r="F112" s="31"/>
    </row>
    <row r="113" spans="3:6">
      <c r="C113" s="31"/>
      <c r="D113" s="31"/>
      <c r="E113" s="31"/>
      <c r="F113" s="31"/>
    </row>
    <row r="114" spans="3:6">
      <c r="C114" s="31"/>
      <c r="D114" s="31"/>
      <c r="E114" s="31"/>
      <c r="F114" s="31"/>
    </row>
    <row r="115" spans="3:6">
      <c r="C115" s="31"/>
      <c r="D115" s="31"/>
      <c r="E115" s="31"/>
      <c r="F115" s="31"/>
    </row>
    <row r="116" spans="3:6">
      <c r="C116" s="31"/>
      <c r="D116" s="31"/>
      <c r="E116" s="31"/>
      <c r="F116" s="31"/>
    </row>
    <row r="117" spans="3:6">
      <c r="C117" s="31"/>
      <c r="D117" s="31"/>
      <c r="E117" s="31"/>
      <c r="F117" s="31"/>
    </row>
    <row r="118" spans="3:6">
      <c r="C118" s="31"/>
      <c r="D118" s="31"/>
      <c r="E118" s="31"/>
      <c r="F118" s="31"/>
    </row>
    <row r="119" spans="3:6">
      <c r="C119" s="31"/>
      <c r="D119" s="31"/>
      <c r="E119" s="31"/>
      <c r="F119" s="31"/>
    </row>
    <row r="120" spans="3:6">
      <c r="C120" s="31"/>
      <c r="D120" s="31"/>
      <c r="E120" s="31"/>
      <c r="F120" s="31"/>
    </row>
    <row r="121" spans="3:6">
      <c r="C121" s="31"/>
      <c r="D121" s="31"/>
      <c r="E121" s="31"/>
      <c r="F121" s="31"/>
    </row>
    <row r="122" spans="3:6">
      <c r="C122" s="31"/>
      <c r="D122" s="31"/>
      <c r="E122" s="31"/>
      <c r="F122" s="31"/>
    </row>
    <row r="123" spans="3:6">
      <c r="C123" s="31"/>
      <c r="D123" s="31"/>
      <c r="E123" s="31"/>
      <c r="F123" s="31"/>
    </row>
    <row r="124" spans="3:6">
      <c r="C124" s="31"/>
      <c r="D124" s="31"/>
      <c r="E124" s="31"/>
      <c r="F124" s="31"/>
    </row>
    <row r="125" spans="3:6">
      <c r="C125" s="31"/>
      <c r="D125" s="31"/>
      <c r="E125" s="31"/>
      <c r="F125" s="31"/>
    </row>
    <row r="126" spans="3:6">
      <c r="C126" s="31"/>
      <c r="D126" s="31"/>
      <c r="E126" s="31"/>
      <c r="F126" s="31"/>
    </row>
    <row r="127" spans="3:6">
      <c r="C127" s="31"/>
      <c r="D127" s="31"/>
      <c r="E127" s="31"/>
      <c r="F127" s="31"/>
    </row>
    <row r="128" spans="3:6">
      <c r="C128" s="31"/>
      <c r="D128" s="31"/>
      <c r="E128" s="31"/>
      <c r="F128" s="31"/>
    </row>
    <row r="129" spans="3:6">
      <c r="C129" s="31"/>
      <c r="D129" s="31"/>
      <c r="E129" s="31"/>
      <c r="F129" s="31"/>
    </row>
    <row r="130" spans="3:6">
      <c r="C130" s="31"/>
      <c r="D130" s="31"/>
      <c r="E130" s="31"/>
      <c r="F130" s="31"/>
    </row>
    <row r="131" spans="3:6">
      <c r="C131" s="31"/>
      <c r="D131" s="31"/>
      <c r="E131" s="31"/>
      <c r="F131" s="31"/>
    </row>
    <row r="132" spans="3:6">
      <c r="C132" s="31"/>
      <c r="D132" s="31"/>
      <c r="E132" s="31"/>
      <c r="F132" s="31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topLeftCell="A18" workbookViewId="0">
      <selection activeCell="A18" sqref="A18"/>
    </sheetView>
  </sheetViews>
  <sheetFormatPr defaultRowHeight="13.2"/>
  <cols>
    <col min="1" max="1" width="60.44140625" customWidth="1"/>
    <col min="2" max="2" width="7" customWidth="1"/>
    <col min="3" max="3" width="13.77734375" customWidth="1"/>
    <col min="4" max="4" width="13.6640625" customWidth="1"/>
    <col min="5" max="5" width="14" customWidth="1"/>
    <col min="6" max="6" width="13.77734375" customWidth="1"/>
  </cols>
  <sheetData>
    <row r="1" spans="1:6" ht="23.1" customHeight="1">
      <c r="A1" s="113" t="s">
        <v>317</v>
      </c>
      <c r="B1" s="112" t="s">
        <v>126</v>
      </c>
      <c r="C1" s="135"/>
      <c r="D1" s="135"/>
      <c r="E1" s="135"/>
      <c r="F1" s="135"/>
    </row>
    <row r="2" spans="1:6" ht="23.1" customHeight="1">
      <c r="A2" s="113" t="s">
        <v>321</v>
      </c>
      <c r="B2" s="112" t="s">
        <v>127</v>
      </c>
      <c r="C2" s="151">
        <f>м1!C27-м2!C1</f>
        <v>138896</v>
      </c>
      <c r="D2" s="151"/>
      <c r="E2" s="151">
        <f>м1!E27-м2!E1</f>
        <v>-8501.5999999999913</v>
      </c>
      <c r="F2" s="151"/>
    </row>
    <row r="3" spans="1:6" ht="23.1" customHeight="1">
      <c r="A3" s="113" t="s">
        <v>63</v>
      </c>
      <c r="B3" s="112" t="s">
        <v>128</v>
      </c>
      <c r="C3" s="151" t="s">
        <v>322</v>
      </c>
      <c r="D3" s="151"/>
      <c r="E3" s="151" t="s">
        <v>322</v>
      </c>
      <c r="F3" s="151"/>
    </row>
    <row r="4" spans="1:6" ht="23.1" customHeight="1">
      <c r="A4" s="113" t="s">
        <v>64</v>
      </c>
      <c r="B4" s="112" t="s">
        <v>129</v>
      </c>
      <c r="C4" s="151" t="s">
        <v>322</v>
      </c>
      <c r="D4" s="151">
        <v>126802.8</v>
      </c>
      <c r="E4" s="151" t="s">
        <v>322</v>
      </c>
      <c r="F4" s="151">
        <v>5145.8</v>
      </c>
    </row>
    <row r="5" spans="1:6" ht="23.1" customHeight="1">
      <c r="A5" s="113" t="s">
        <v>65</v>
      </c>
      <c r="B5" s="112" t="s">
        <v>130</v>
      </c>
      <c r="C5" s="151">
        <f>C2-D4</f>
        <v>12093.199999999997</v>
      </c>
      <c r="D5" s="151"/>
      <c r="E5" s="151">
        <f>E2-F4</f>
        <v>-13647.399999999991</v>
      </c>
      <c r="F5" s="151"/>
    </row>
    <row r="6" spans="1:6" ht="11.25" customHeight="1">
      <c r="A6" s="38"/>
      <c r="B6" s="39"/>
      <c r="C6" s="40"/>
      <c r="D6" s="40"/>
      <c r="E6" s="40"/>
      <c r="F6" s="40"/>
    </row>
    <row r="7" spans="1:6" ht="15.6">
      <c r="A7" s="234" t="s">
        <v>66</v>
      </c>
      <c r="B7" s="234"/>
      <c r="C7" s="234"/>
      <c r="D7" s="234"/>
      <c r="E7" s="234"/>
      <c r="F7" s="234"/>
    </row>
    <row r="8" spans="1:6" ht="15.6">
      <c r="A8" s="234" t="s">
        <v>67</v>
      </c>
      <c r="B8" s="234"/>
      <c r="C8" s="234"/>
      <c r="D8" s="234"/>
      <c r="E8" s="234"/>
      <c r="F8" s="234"/>
    </row>
    <row r="9" spans="1:6" ht="9" customHeight="1">
      <c r="A9" s="98"/>
      <c r="B9" s="98"/>
      <c r="C9" s="98"/>
      <c r="D9" s="98"/>
      <c r="E9" s="98"/>
      <c r="F9" s="98"/>
    </row>
    <row r="10" spans="1:6" ht="65.25" customHeight="1">
      <c r="A10" s="115" t="s">
        <v>68</v>
      </c>
      <c r="B10" s="116" t="s">
        <v>37</v>
      </c>
      <c r="C10" s="235" t="s">
        <v>323</v>
      </c>
      <c r="D10" s="236"/>
      <c r="E10" s="235" t="s">
        <v>324</v>
      </c>
      <c r="F10" s="236"/>
    </row>
    <row r="11" spans="1:6" ht="23.1" customHeight="1">
      <c r="A11" s="117" t="s">
        <v>325</v>
      </c>
      <c r="B11" s="107" t="s">
        <v>131</v>
      </c>
      <c r="C11" s="232"/>
      <c r="D11" s="233"/>
      <c r="E11" s="232"/>
      <c r="F11" s="233"/>
    </row>
    <row r="12" spans="1:6" ht="23.1" customHeight="1">
      <c r="A12" s="117" t="s">
        <v>135</v>
      </c>
      <c r="B12" s="107">
        <v>290</v>
      </c>
      <c r="C12" s="232">
        <v>5782.1</v>
      </c>
      <c r="D12" s="233"/>
      <c r="E12" s="232">
        <v>2606.5</v>
      </c>
      <c r="F12" s="233"/>
    </row>
    <row r="13" spans="1:6" ht="47.25" customHeight="1">
      <c r="A13" s="117" t="s">
        <v>326</v>
      </c>
      <c r="B13" s="107">
        <v>291</v>
      </c>
      <c r="C13" s="232">
        <v>48.6</v>
      </c>
      <c r="D13" s="233"/>
      <c r="E13" s="232">
        <v>44.6</v>
      </c>
      <c r="F13" s="233"/>
    </row>
    <row r="14" spans="1:6" ht="34.5" customHeight="1">
      <c r="A14" s="117" t="s">
        <v>335</v>
      </c>
      <c r="B14" s="114">
        <v>300</v>
      </c>
      <c r="C14" s="232"/>
      <c r="D14" s="233"/>
      <c r="E14" s="232"/>
      <c r="F14" s="233"/>
    </row>
    <row r="15" spans="1:6" ht="23.1" customHeight="1">
      <c r="A15" s="117" t="s">
        <v>136</v>
      </c>
      <c r="B15" s="114">
        <v>310</v>
      </c>
      <c r="C15" s="232"/>
      <c r="D15" s="233"/>
      <c r="E15" s="232"/>
      <c r="F15" s="233"/>
    </row>
    <row r="16" spans="1:6" ht="23.1" customHeight="1">
      <c r="A16" s="117" t="s">
        <v>327</v>
      </c>
      <c r="B16" s="114">
        <v>310</v>
      </c>
      <c r="C16" s="232"/>
      <c r="D16" s="233"/>
      <c r="E16" s="232"/>
      <c r="F16" s="233"/>
    </row>
    <row r="17" spans="1:8" ht="23.1" customHeight="1">
      <c r="A17" s="117" t="s">
        <v>69</v>
      </c>
      <c r="B17" s="114">
        <v>310</v>
      </c>
      <c r="C17" s="232"/>
      <c r="D17" s="233"/>
      <c r="E17" s="232"/>
      <c r="F17" s="233"/>
    </row>
    <row r="18" spans="1:8" ht="23.1" customHeight="1">
      <c r="A18" s="117" t="s">
        <v>70</v>
      </c>
      <c r="B18" s="114">
        <v>310</v>
      </c>
      <c r="C18" s="232">
        <v>362.2</v>
      </c>
      <c r="D18" s="233"/>
      <c r="E18" s="232">
        <v>315.39999999999998</v>
      </c>
      <c r="F18" s="233"/>
    </row>
    <row r="19" spans="1:8" ht="23.1" customHeight="1">
      <c r="A19" s="117" t="s">
        <v>332</v>
      </c>
      <c r="B19" s="114">
        <v>310</v>
      </c>
      <c r="C19" s="232">
        <v>22922.1</v>
      </c>
      <c r="D19" s="233"/>
      <c r="E19" s="232">
        <v>22959.3</v>
      </c>
      <c r="F19" s="233"/>
    </row>
    <row r="20" spans="1:8" ht="23.1" customHeight="1">
      <c r="A20" s="118" t="s">
        <v>137</v>
      </c>
      <c r="B20" s="114">
        <v>310</v>
      </c>
      <c r="C20" s="232"/>
      <c r="D20" s="233"/>
      <c r="E20" s="232"/>
      <c r="F20" s="233"/>
    </row>
    <row r="21" spans="1:8" ht="23.1" customHeight="1">
      <c r="A21" s="117" t="s">
        <v>328</v>
      </c>
      <c r="B21" s="114">
        <v>310</v>
      </c>
      <c r="C21" s="232">
        <v>5145.8</v>
      </c>
      <c r="D21" s="233"/>
      <c r="E21" s="232">
        <v>3500</v>
      </c>
      <c r="F21" s="233"/>
    </row>
    <row r="22" spans="1:8" ht="23.1" customHeight="1">
      <c r="A22" s="117" t="s">
        <v>329</v>
      </c>
      <c r="B22" s="114">
        <v>310</v>
      </c>
      <c r="C22" s="232">
        <v>14516.7</v>
      </c>
      <c r="D22" s="233"/>
      <c r="E22" s="232">
        <v>11710</v>
      </c>
      <c r="F22" s="233"/>
    </row>
    <row r="23" spans="1:8" ht="23.1" customHeight="1">
      <c r="A23" s="117" t="s">
        <v>330</v>
      </c>
      <c r="B23" s="114">
        <v>310</v>
      </c>
      <c r="C23" s="232"/>
      <c r="D23" s="233"/>
      <c r="E23" s="232"/>
      <c r="F23" s="233"/>
    </row>
    <row r="24" spans="1:8" ht="23.1" customHeight="1">
      <c r="A24" s="117" t="s">
        <v>331</v>
      </c>
      <c r="B24" s="114">
        <v>310</v>
      </c>
      <c r="C24" s="232"/>
      <c r="D24" s="233"/>
      <c r="E24" s="232"/>
      <c r="F24" s="233"/>
    </row>
    <row r="25" spans="1:8" ht="23.1" customHeight="1">
      <c r="A25" s="117" t="s">
        <v>138</v>
      </c>
      <c r="B25" s="114">
        <v>310</v>
      </c>
      <c r="C25" s="232"/>
      <c r="D25" s="233"/>
      <c r="E25" s="232"/>
      <c r="F25" s="233"/>
    </row>
    <row r="26" spans="1:8" ht="28.5" customHeight="1">
      <c r="A26" s="117" t="s">
        <v>139</v>
      </c>
      <c r="B26" s="114">
        <v>310</v>
      </c>
      <c r="C26" s="232"/>
      <c r="D26" s="233"/>
      <c r="E26" s="232"/>
      <c r="F26" s="233"/>
    </row>
    <row r="27" spans="1:8" ht="23.1" customHeight="1">
      <c r="A27" s="117" t="s">
        <v>140</v>
      </c>
      <c r="B27" s="114">
        <v>310</v>
      </c>
      <c r="C27" s="232"/>
      <c r="D27" s="233"/>
      <c r="E27" s="232"/>
      <c r="F27" s="233"/>
    </row>
    <row r="28" spans="1:8" ht="23.1" customHeight="1">
      <c r="A28" s="117" t="s">
        <v>141</v>
      </c>
      <c r="B28" s="114">
        <v>310</v>
      </c>
      <c r="C28" s="232">
        <v>5830.6</v>
      </c>
      <c r="D28" s="233"/>
      <c r="E28" s="232">
        <v>5370.7</v>
      </c>
      <c r="F28" s="233"/>
    </row>
    <row r="29" spans="1:8" ht="23.1" customHeight="1">
      <c r="A29" s="117" t="s">
        <v>142</v>
      </c>
      <c r="B29" s="114">
        <v>310</v>
      </c>
      <c r="C29" s="232"/>
      <c r="D29" s="233"/>
      <c r="E29" s="232"/>
      <c r="F29" s="233"/>
    </row>
    <row r="30" spans="1:8" ht="21" customHeight="1">
      <c r="A30" s="119" t="s">
        <v>143</v>
      </c>
      <c r="B30" s="114">
        <v>310</v>
      </c>
      <c r="C30" s="232"/>
      <c r="D30" s="233"/>
      <c r="E30" s="232"/>
      <c r="F30" s="233"/>
      <c r="H30" s="163"/>
    </row>
    <row r="31" spans="1:8" ht="23.1" customHeight="1">
      <c r="A31" s="117" t="s">
        <v>333</v>
      </c>
      <c r="B31" s="114">
        <v>310</v>
      </c>
      <c r="C31" s="240"/>
      <c r="D31" s="241"/>
      <c r="E31" s="240"/>
      <c r="F31" s="241"/>
    </row>
    <row r="32" spans="1:8" ht="36" customHeight="1">
      <c r="A32" s="120" t="s">
        <v>334</v>
      </c>
      <c r="B32" s="114">
        <v>310</v>
      </c>
      <c r="C32" s="238">
        <f>SUM(C12:C31)-C13</f>
        <v>54559.5</v>
      </c>
      <c r="D32" s="239"/>
      <c r="E32" s="238">
        <f>SUM(E12:E31)-E13</f>
        <v>46461.9</v>
      </c>
      <c r="F32" s="239"/>
    </row>
    <row r="33" spans="1:7">
      <c r="A33" s="34"/>
      <c r="E33" s="237" t="s">
        <v>144</v>
      </c>
      <c r="F33" s="237"/>
      <c r="G33" s="237"/>
    </row>
    <row r="34" spans="1:7">
      <c r="C34" s="31"/>
      <c r="F34" s="41"/>
      <c r="G34" s="41"/>
    </row>
    <row r="35" spans="1:7">
      <c r="B35" s="11"/>
      <c r="C35" s="11"/>
      <c r="D35" s="11"/>
      <c r="E35" s="31"/>
      <c r="F35" s="31"/>
    </row>
  </sheetData>
  <mergeCells count="49">
    <mergeCell ref="C12:D12"/>
    <mergeCell ref="C13:D13"/>
    <mergeCell ref="C14:D14"/>
    <mergeCell ref="E12:F12"/>
    <mergeCell ref="E13:F13"/>
    <mergeCell ref="E14:F14"/>
    <mergeCell ref="C24:D24"/>
    <mergeCell ref="E24:F24"/>
    <mergeCell ref="E30:F30"/>
    <mergeCell ref="C29:D29"/>
    <mergeCell ref="E29:F29"/>
    <mergeCell ref="E26:F26"/>
    <mergeCell ref="E25:F25"/>
    <mergeCell ref="C25:D25"/>
    <mergeCell ref="C26:D26"/>
    <mergeCell ref="E33:G33"/>
    <mergeCell ref="C27:D27"/>
    <mergeCell ref="E27:F27"/>
    <mergeCell ref="E32:F32"/>
    <mergeCell ref="C32:D32"/>
    <mergeCell ref="E28:F28"/>
    <mergeCell ref="C30:D30"/>
    <mergeCell ref="C31:D31"/>
    <mergeCell ref="C28:D28"/>
    <mergeCell ref="E31:F31"/>
    <mergeCell ref="E15:F15"/>
    <mergeCell ref="E16:F16"/>
    <mergeCell ref="C19:D19"/>
    <mergeCell ref="E19:F19"/>
    <mergeCell ref="E17:F17"/>
    <mergeCell ref="C16:D16"/>
    <mergeCell ref="C15:D15"/>
    <mergeCell ref="E18:F18"/>
    <mergeCell ref="C17:D17"/>
    <mergeCell ref="C18:D18"/>
    <mergeCell ref="A7:F7"/>
    <mergeCell ref="C10:D10"/>
    <mergeCell ref="E10:F10"/>
    <mergeCell ref="E11:F11"/>
    <mergeCell ref="A8:F8"/>
    <mergeCell ref="C11:D11"/>
    <mergeCell ref="E23:F23"/>
    <mergeCell ref="C23:D23"/>
    <mergeCell ref="C20:D20"/>
    <mergeCell ref="E20:F20"/>
    <mergeCell ref="E21:F21"/>
    <mergeCell ref="E22:F22"/>
    <mergeCell ref="C22:D22"/>
    <mergeCell ref="C21:D21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topLeftCell="A16" zoomScaleNormal="100" workbookViewId="0">
      <selection activeCell="E27" sqref="E27"/>
    </sheetView>
  </sheetViews>
  <sheetFormatPr defaultRowHeight="13.2"/>
  <cols>
    <col min="1" max="1" width="4.6640625" customWidth="1"/>
    <col min="2" max="2" width="1" hidden="1" customWidth="1"/>
    <col min="3" max="3" width="41.109375" customWidth="1"/>
    <col min="4" max="4" width="14.6640625" customWidth="1"/>
    <col min="5" max="5" width="15.33203125" customWidth="1"/>
    <col min="6" max="6" width="16.6640625" customWidth="1"/>
    <col min="7" max="7" width="13.77734375" customWidth="1"/>
    <col min="8" max="8" width="15" customWidth="1"/>
    <col min="9" max="9" width="15.77734375" customWidth="1"/>
    <col min="10" max="10" width="13.44140625" customWidth="1"/>
    <col min="11" max="11" width="16.44140625" customWidth="1"/>
  </cols>
  <sheetData>
    <row r="1" spans="1:11" ht="17.25" customHeight="1">
      <c r="A1" s="4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0.5" customHeight="1">
      <c r="A2" s="42" t="s">
        <v>336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1.25" customHeight="1">
      <c r="A3" s="42" t="s">
        <v>54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8.25" customHeight="1">
      <c r="A4" s="42"/>
      <c r="C4" s="121" t="s">
        <v>341</v>
      </c>
      <c r="D4" s="122" t="s">
        <v>337</v>
      </c>
      <c r="F4" s="121"/>
      <c r="G4" s="52"/>
      <c r="H4" s="52"/>
      <c r="I4" s="52"/>
      <c r="J4" s="52"/>
      <c r="K4" s="52"/>
    </row>
    <row r="5" spans="1:11" ht="5.25" customHeight="1">
      <c r="A5" s="42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10.5" customHeight="1">
      <c r="A6" s="42" t="s">
        <v>338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0.5" customHeight="1">
      <c r="A7" s="42" t="s">
        <v>351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2" customHeight="1">
      <c r="A8" s="42" t="s">
        <v>352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ht="12.75" customHeight="1">
      <c r="A9" s="42" t="s">
        <v>339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12" customHeight="1">
      <c r="A10" s="161" t="s">
        <v>1</v>
      </c>
      <c r="B10" s="162"/>
      <c r="C10" s="162"/>
      <c r="D10" s="52"/>
      <c r="E10" s="52"/>
      <c r="F10" s="52"/>
      <c r="G10" s="52"/>
      <c r="H10" s="52"/>
      <c r="I10" s="52"/>
      <c r="J10" s="52"/>
      <c r="K10" s="52"/>
    </row>
    <row r="11" spans="1:11" ht="10.5" customHeight="1">
      <c r="A11" s="42" t="s">
        <v>340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10.5" customHeight="1">
      <c r="A12" s="42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17.25" customHeight="1">
      <c r="A13" s="42"/>
      <c r="B13" s="255" t="s">
        <v>345</v>
      </c>
      <c r="C13" s="255"/>
      <c r="D13" s="255"/>
      <c r="E13" s="255"/>
      <c r="F13" s="255"/>
      <c r="G13" s="255"/>
      <c r="H13" s="255"/>
      <c r="I13" s="255"/>
      <c r="J13" s="255"/>
      <c r="K13" s="52"/>
    </row>
    <row r="14" spans="1:11" ht="25.5" customHeight="1">
      <c r="A14" s="15"/>
      <c r="B14" s="242" t="s">
        <v>71</v>
      </c>
      <c r="C14" s="242"/>
      <c r="D14" s="242"/>
      <c r="E14" s="242"/>
      <c r="F14" s="242"/>
      <c r="G14" s="242"/>
      <c r="H14" s="242"/>
      <c r="I14" s="242"/>
      <c r="J14" s="242"/>
      <c r="K14" s="53"/>
    </row>
    <row r="15" spans="1:11" ht="15.6">
      <c r="A15" s="43"/>
      <c r="B15" s="243" t="s">
        <v>375</v>
      </c>
      <c r="C15" s="243"/>
      <c r="D15" s="243"/>
      <c r="E15" s="243"/>
      <c r="F15" s="243"/>
      <c r="G15" s="243"/>
      <c r="H15" s="243"/>
      <c r="I15" s="243"/>
      <c r="J15" s="243"/>
      <c r="K15" s="44"/>
    </row>
    <row r="16" spans="1:11" ht="9" customHeight="1">
      <c r="A16" s="43"/>
      <c r="K16" s="44"/>
    </row>
    <row r="17" spans="1:11" ht="40.5" customHeight="1">
      <c r="A17" s="247" t="s">
        <v>342</v>
      </c>
      <c r="B17" s="249" t="s">
        <v>347</v>
      </c>
      <c r="C17" s="250"/>
      <c r="D17" s="256" t="s">
        <v>343</v>
      </c>
      <c r="E17" s="257"/>
      <c r="F17" s="256" t="s">
        <v>344</v>
      </c>
      <c r="G17" s="257"/>
      <c r="H17" s="256" t="s">
        <v>346</v>
      </c>
      <c r="I17" s="257"/>
      <c r="J17" s="256" t="s">
        <v>344</v>
      </c>
      <c r="K17" s="257"/>
    </row>
    <row r="18" spans="1:11" ht="30" customHeight="1">
      <c r="A18" s="248"/>
      <c r="B18" s="251"/>
      <c r="C18" s="252"/>
      <c r="D18" s="136" t="s">
        <v>353</v>
      </c>
      <c r="E18" s="136" t="s">
        <v>354</v>
      </c>
      <c r="F18" s="123"/>
      <c r="G18" s="123"/>
      <c r="H18" s="123"/>
      <c r="I18" s="123"/>
      <c r="J18" s="123"/>
      <c r="K18" s="123"/>
    </row>
    <row r="19" spans="1:11" ht="15.75" customHeight="1">
      <c r="A19" s="45">
        <v>1</v>
      </c>
      <c r="B19" s="253">
        <v>2</v>
      </c>
      <c r="C19" s="254"/>
      <c r="D19" s="45">
        <v>3</v>
      </c>
      <c r="E19" s="46" t="s">
        <v>72</v>
      </c>
      <c r="F19" s="46" t="s">
        <v>73</v>
      </c>
      <c r="G19" s="45">
        <v>6</v>
      </c>
      <c r="H19" s="45">
        <v>7</v>
      </c>
      <c r="I19" s="45">
        <v>8</v>
      </c>
      <c r="J19" s="45">
        <v>9</v>
      </c>
      <c r="K19" s="45">
        <v>10</v>
      </c>
    </row>
    <row r="20" spans="1:11" ht="13.5" customHeight="1">
      <c r="A20" s="47">
        <v>1</v>
      </c>
      <c r="B20" s="172"/>
      <c r="C20" s="173" t="s">
        <v>74</v>
      </c>
      <c r="D20" s="175"/>
      <c r="E20" s="182">
        <v>2846.2</v>
      </c>
      <c r="F20" s="48"/>
      <c r="G20" s="182"/>
      <c r="H20" s="48"/>
      <c r="I20" s="48"/>
      <c r="J20" s="48"/>
      <c r="K20" s="48"/>
    </row>
    <row r="21" spans="1:11" ht="13.5" customHeight="1">
      <c r="A21" s="47">
        <v>2</v>
      </c>
      <c r="B21" s="169"/>
      <c r="C21" s="174" t="s">
        <v>42</v>
      </c>
      <c r="D21" s="177"/>
      <c r="E21" s="182">
        <v>1721.3</v>
      </c>
      <c r="F21" s="48"/>
      <c r="G21" s="182"/>
      <c r="H21" s="48"/>
      <c r="I21" s="48"/>
      <c r="J21" s="48"/>
      <c r="K21" s="48"/>
    </row>
    <row r="22" spans="1:11" ht="13.5" customHeight="1">
      <c r="A22" s="47">
        <v>3</v>
      </c>
      <c r="B22" s="170"/>
      <c r="C22" s="174" t="s">
        <v>75</v>
      </c>
      <c r="D22" s="177"/>
      <c r="E22" s="183">
        <v>16.600000000000001</v>
      </c>
      <c r="F22" s="48"/>
      <c r="G22" s="183"/>
      <c r="H22" s="48"/>
      <c r="I22" s="48"/>
      <c r="J22" s="48"/>
      <c r="K22" s="48"/>
    </row>
    <row r="23" spans="1:11" ht="13.5" customHeight="1">
      <c r="A23" s="47">
        <v>4</v>
      </c>
      <c r="B23" s="168"/>
      <c r="C23" s="180" t="s">
        <v>44</v>
      </c>
      <c r="D23" s="180"/>
      <c r="E23" s="183">
        <v>3484.3</v>
      </c>
      <c r="F23" s="183"/>
      <c r="G23" s="183"/>
      <c r="H23" s="48"/>
      <c r="I23" s="48"/>
      <c r="J23" s="48"/>
      <c r="K23" s="48"/>
    </row>
    <row r="24" spans="1:11" ht="13.5" customHeight="1">
      <c r="A24" s="47">
        <v>5</v>
      </c>
      <c r="B24" s="170"/>
      <c r="C24" s="180" t="s">
        <v>47</v>
      </c>
      <c r="D24" s="180"/>
      <c r="E24" s="183">
        <v>15139.2</v>
      </c>
      <c r="F24" s="49"/>
      <c r="G24" s="183"/>
      <c r="H24" s="49"/>
      <c r="I24" s="49"/>
      <c r="J24" s="49"/>
      <c r="K24" s="49"/>
    </row>
    <row r="25" spans="1:11" ht="13.5" customHeight="1">
      <c r="A25" s="47">
        <v>6</v>
      </c>
      <c r="B25" s="170"/>
      <c r="C25" s="180" t="s">
        <v>248</v>
      </c>
      <c r="D25" s="180"/>
      <c r="E25" s="183">
        <v>715.6</v>
      </c>
      <c r="F25" s="183"/>
      <c r="G25" s="183"/>
      <c r="H25" s="49"/>
      <c r="I25" s="49"/>
      <c r="J25" s="49"/>
      <c r="K25" s="49"/>
    </row>
    <row r="26" spans="1:11" ht="13.5" customHeight="1">
      <c r="A26" s="47">
        <v>7</v>
      </c>
      <c r="B26" s="171"/>
      <c r="C26" s="180" t="s">
        <v>378</v>
      </c>
      <c r="D26" s="181"/>
      <c r="E26" s="183">
        <v>2806.7</v>
      </c>
      <c r="F26" s="181"/>
      <c r="G26" s="183"/>
      <c r="H26" s="49"/>
      <c r="I26" s="49"/>
      <c r="J26" s="49"/>
      <c r="K26" s="49"/>
    </row>
    <row r="27" spans="1:11" ht="13.5" customHeight="1">
      <c r="A27" s="47">
        <v>8</v>
      </c>
      <c r="B27" s="170"/>
      <c r="C27" s="180" t="s">
        <v>379</v>
      </c>
      <c r="D27" s="181"/>
      <c r="E27" s="176">
        <v>46.8</v>
      </c>
      <c r="F27" s="181"/>
      <c r="G27" s="49"/>
      <c r="H27" s="49"/>
      <c r="I27" s="49"/>
      <c r="J27" s="49"/>
      <c r="K27" s="49"/>
    </row>
    <row r="28" spans="1:11" ht="13.5" customHeight="1">
      <c r="A28" s="47">
        <v>9</v>
      </c>
      <c r="B28" s="168"/>
      <c r="C28" s="180" t="s">
        <v>380</v>
      </c>
      <c r="D28" s="181"/>
      <c r="E28" s="176">
        <v>1645.8</v>
      </c>
      <c r="F28" s="181"/>
      <c r="G28" s="49"/>
      <c r="H28" s="49"/>
      <c r="I28" s="49"/>
      <c r="J28" s="49"/>
      <c r="K28" s="49"/>
    </row>
    <row r="29" spans="1:11" ht="13.5" customHeight="1">
      <c r="A29" s="47">
        <v>10</v>
      </c>
      <c r="B29" s="171"/>
      <c r="C29" s="180" t="s">
        <v>377</v>
      </c>
      <c r="D29" s="181">
        <v>37.200000000000003</v>
      </c>
      <c r="E29" s="176"/>
      <c r="F29" s="181"/>
      <c r="G29" s="49"/>
      <c r="H29" s="49"/>
      <c r="I29" s="49"/>
      <c r="J29" s="49"/>
      <c r="K29" s="49"/>
    </row>
    <row r="30" spans="1:11" ht="15.6">
      <c r="A30" s="47">
        <v>11</v>
      </c>
      <c r="B30" s="171"/>
      <c r="C30" s="180" t="s">
        <v>45</v>
      </c>
      <c r="D30" s="181">
        <v>3580</v>
      </c>
      <c r="E30" s="176"/>
      <c r="F30" s="180"/>
      <c r="G30" s="49"/>
      <c r="H30" s="49"/>
      <c r="I30" s="49"/>
      <c r="J30" s="49"/>
      <c r="K30" s="49"/>
    </row>
    <row r="31" spans="1:11" ht="15.6">
      <c r="A31" s="47">
        <v>12</v>
      </c>
      <c r="B31" s="171"/>
      <c r="C31" s="180" t="s">
        <v>46</v>
      </c>
      <c r="D31" s="181">
        <v>6323.4</v>
      </c>
      <c r="E31" s="176"/>
      <c r="F31" s="181"/>
      <c r="G31" s="49"/>
      <c r="H31" s="49"/>
      <c r="I31" s="49"/>
      <c r="J31" s="49"/>
      <c r="K31" s="49"/>
    </row>
    <row r="32" spans="1:11" ht="15.6">
      <c r="A32" s="47">
        <v>13</v>
      </c>
      <c r="B32" s="168"/>
      <c r="C32" s="180" t="s">
        <v>0</v>
      </c>
      <c r="D32" s="181">
        <v>7204.2</v>
      </c>
      <c r="E32" s="176"/>
      <c r="F32" s="49"/>
      <c r="G32" s="49"/>
      <c r="H32" s="49"/>
      <c r="I32" s="49"/>
      <c r="J32" s="49"/>
      <c r="K32" s="49"/>
    </row>
    <row r="33" spans="1:11" ht="15.6">
      <c r="A33" s="47"/>
      <c r="B33" s="168"/>
      <c r="C33" s="180"/>
      <c r="D33" s="181"/>
      <c r="E33" s="176"/>
      <c r="F33" s="49"/>
      <c r="G33" s="49"/>
      <c r="H33" s="49"/>
      <c r="I33" s="49"/>
      <c r="J33" s="49"/>
      <c r="K33" s="49"/>
    </row>
    <row r="34" spans="1:11" ht="15.6">
      <c r="A34" s="47"/>
      <c r="B34" s="171"/>
      <c r="C34" s="166"/>
      <c r="D34" s="177"/>
      <c r="E34" s="176"/>
      <c r="F34" s="5"/>
      <c r="G34" s="49"/>
      <c r="H34" s="49"/>
      <c r="I34" s="49"/>
      <c r="J34" s="49"/>
      <c r="K34" s="49"/>
    </row>
    <row r="35" spans="1:11" ht="15.6">
      <c r="A35" s="47"/>
      <c r="B35" s="244"/>
      <c r="C35" s="245"/>
      <c r="D35" s="177"/>
      <c r="E35" s="176"/>
      <c r="F35" s="5"/>
      <c r="G35" s="5"/>
      <c r="H35" s="5"/>
      <c r="I35" s="5"/>
      <c r="J35" s="50"/>
      <c r="K35" s="50"/>
    </row>
    <row r="36" spans="1:11" ht="15.6">
      <c r="A36" s="47"/>
      <c r="B36" s="246"/>
      <c r="C36" s="246"/>
      <c r="D36" s="177"/>
      <c r="E36" s="176"/>
      <c r="F36" s="5"/>
      <c r="G36" s="5"/>
      <c r="H36" s="5"/>
      <c r="I36" s="5"/>
      <c r="J36" s="5"/>
      <c r="K36" s="5"/>
    </row>
    <row r="37" spans="1:11" ht="15.75" customHeight="1">
      <c r="A37" s="5"/>
      <c r="B37" s="5"/>
      <c r="C37" s="5"/>
      <c r="D37" s="179"/>
      <c r="E37" s="178"/>
      <c r="F37" s="5"/>
      <c r="G37" s="5"/>
      <c r="H37" s="5"/>
      <c r="I37" s="5"/>
      <c r="J37" s="5"/>
      <c r="K37" s="5"/>
    </row>
    <row r="38" spans="1:11" ht="23.25" customHeight="1">
      <c r="A38" s="5"/>
      <c r="B38" s="5"/>
      <c r="C38" s="152" t="s">
        <v>189</v>
      </c>
      <c r="D38" s="153">
        <f>SUM(D20:D37)</f>
        <v>17144.8</v>
      </c>
      <c r="E38" s="153">
        <f>SUM(E20:E37)</f>
        <v>28422.5</v>
      </c>
      <c r="F38" s="152"/>
      <c r="G38" s="152"/>
      <c r="H38" s="152"/>
      <c r="I38" s="152"/>
      <c r="J38" s="152"/>
      <c r="K38" s="5"/>
    </row>
    <row r="39" spans="1:11">
      <c r="C39" s="125"/>
      <c r="D39" s="124"/>
      <c r="E39" s="124"/>
      <c r="F39" s="124"/>
      <c r="G39" s="124"/>
      <c r="H39" s="126"/>
      <c r="I39" s="124"/>
      <c r="J39" s="124"/>
    </row>
    <row r="42" spans="1:11">
      <c r="C42" s="124" t="s">
        <v>348</v>
      </c>
      <c r="D42" s="124"/>
      <c r="E42" s="124"/>
      <c r="F42" s="124"/>
      <c r="G42" s="124"/>
      <c r="H42" s="124" t="s">
        <v>350</v>
      </c>
      <c r="I42" s="124"/>
      <c r="J42" s="124"/>
    </row>
    <row r="43" spans="1:11">
      <c r="C43" s="125" t="s">
        <v>349</v>
      </c>
      <c r="D43" s="124"/>
      <c r="E43" s="124"/>
      <c r="F43" s="124"/>
      <c r="G43" s="124"/>
      <c r="H43" s="126" t="s">
        <v>355</v>
      </c>
      <c r="I43" s="124"/>
      <c r="J43" s="124"/>
    </row>
  </sheetData>
  <mergeCells count="12">
    <mergeCell ref="B13:J13"/>
    <mergeCell ref="D17:E17"/>
    <mergeCell ref="F17:G17"/>
    <mergeCell ref="H17:I17"/>
    <mergeCell ref="J17:K17"/>
    <mergeCell ref="B14:J14"/>
    <mergeCell ref="B15:J15"/>
    <mergeCell ref="B35:C35"/>
    <mergeCell ref="B36:C36"/>
    <mergeCell ref="A17:A18"/>
    <mergeCell ref="B17:C18"/>
    <mergeCell ref="B19:C19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баланс</vt:lpstr>
      <vt:lpstr>актив</vt:lpstr>
      <vt:lpstr>пасив</vt:lpstr>
      <vt:lpstr>пасив </vt:lpstr>
      <vt:lpstr>Мол.нат</vt:lpstr>
      <vt:lpstr>м1</vt:lpstr>
      <vt:lpstr>м2</vt:lpstr>
      <vt:lpstr>Форма-2а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nitro</cp:lastModifiedBy>
  <cp:lastPrinted>2021-02-14T06:50:03Z</cp:lastPrinted>
  <dcterms:created xsi:type="dcterms:W3CDTF">2006-08-22T05:45:21Z</dcterms:created>
  <dcterms:modified xsi:type="dcterms:W3CDTF">2022-12-27T14:21:21Z</dcterms:modified>
</cp:coreProperties>
</file>